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G27"/>
  <c r="H27"/>
  <c r="I27"/>
  <c r="J27"/>
  <c r="K27"/>
  <c r="L27"/>
  <c r="M27"/>
  <c r="N27"/>
  <c r="O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Q22" l="1"/>
  <c r="F17"/>
  <c r="H17"/>
  <c r="P17"/>
  <c r="R17"/>
  <c r="Q13"/>
  <c r="F22"/>
  <c r="H22"/>
  <c r="P22"/>
  <c r="G22"/>
  <c r="I22"/>
  <c r="R22"/>
  <c r="S22"/>
  <c r="Q17"/>
  <c r="S17"/>
  <c r="E17"/>
  <c r="G17"/>
  <c r="I17"/>
  <c r="F7"/>
  <c r="H7"/>
  <c r="P7"/>
  <c r="P27" s="1"/>
  <c r="R7"/>
  <c r="E7"/>
  <c r="G7"/>
  <c r="I7"/>
  <c r="S7"/>
  <c r="Q7"/>
  <c r="Q27" s="1"/>
  <c r="S27" l="1"/>
  <c r="R27"/>
</calcChain>
</file>

<file path=xl/sharedStrings.xml><?xml version="1.0" encoding="utf-8"?>
<sst xmlns="http://schemas.openxmlformats.org/spreadsheetml/2006/main" count="146" uniqueCount="82">
  <si>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</si>
  <si>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</si>
  <si>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</si>
  <si>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</si>
  <si>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</si>
  <si>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</si>
  <si>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</si>
  <si>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</si>
  <si>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</si>
  <si>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</si>
  <si>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</si>
  <si>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</si>
  <si>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</si>
  <si>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</si>
  <si>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</si>
  <si>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</si>
  <si>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</si>
  <si>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</si>
  <si>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</si>
  <si>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</si>
  <si>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</si>
  <si>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</si>
  <si>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</si>
  <si>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</si>
  <si>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</si>
  <si>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</si>
  <si>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</si>
  <si>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</si>
  <si>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</si>
  <si>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</si>
  <si>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</si>
  <si>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</si>
  <si>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</si>
  <si>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</si>
  <si>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</si>
  <si>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</si>
  <si>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</si>
  <si>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</si>
  <si>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</si>
  <si>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</si>
  <si>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</si>
  <si>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</si>
  <si>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</si>
  <si>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</si>
  <si>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</si>
  <si>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</si>
  <si>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</si>
  <si>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</si>
  <si>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</si>
  <si>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</si>
  <si>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</si>
  <si>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</si>
  <si>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</si>
  <si>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</si>
  <si>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</si>
  <si>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</si>
  <si>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</si>
  <si>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</si>
  <si>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</si>
  <si>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</si>
  <si>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2015年泾河新城保障性住房建设项目进展情况</t>
    <phoneticPr fontId="27" type="noConversion"/>
  </si>
  <si>
    <t xml:space="preserve"> </t>
    <phoneticPr fontId="27" type="noConversion"/>
  </si>
  <si>
    <t>其中：在2015年基本建成套数</t>
    <phoneticPr fontId="25" type="noConversion"/>
  </si>
  <si>
    <t>其中：在2015年竣工套数</t>
    <phoneticPr fontId="25" type="noConversion"/>
  </si>
  <si>
    <t>其中：在2015年分配入住套数</t>
    <phoneticPr fontId="25" type="noConversion"/>
  </si>
  <si>
    <t>其中：2014年底前累计完成投资</t>
    <phoneticPr fontId="25" type="noConversion"/>
  </si>
  <si>
    <t>2015年完成投资</t>
    <phoneticPr fontId="25" type="noConversion"/>
  </si>
  <si>
    <t>2012年项目总计</t>
    <phoneticPr fontId="27" type="noConversion"/>
  </si>
  <si>
    <t>2013年项目合计</t>
    <phoneticPr fontId="27" type="noConversion"/>
  </si>
  <si>
    <t>2014年项目总计</t>
    <phoneticPr fontId="27" type="noConversion"/>
  </si>
  <si>
    <t>棚改</t>
    <phoneticPr fontId="25" type="noConversion"/>
  </si>
  <si>
    <t>总计</t>
    <phoneticPr fontId="27" type="noConversion"/>
  </si>
  <si>
    <t>C1楼共29层封顶；A1楼单体施工完成。</t>
  </si>
  <si>
    <t>A2、A3单体施工完成。</t>
  </si>
  <si>
    <t>B1B2楼穿线、并线完成.气体灭火系统和控制室系统准备施工作业。B4楼完成至18层结构板混凝土浇筑，基坑回填完成80%。</t>
  </si>
  <si>
    <t>3号地块完成分户预验收，开始进行户内缺陷修补，1号、8号地块单体楼栋施工完成，待分户验收。</t>
  </si>
  <si>
    <t>已达到竣工验收条件。</t>
  </si>
  <si>
    <t>A4楼单体施工完成。</t>
  </si>
  <si>
    <t>4#-7#楼，第二遍腻子施工完成80%，安装穿线以及厨卫间地砖完成50%，8#-13#号楼楼室内腻子施工，室内垫层、厨卫地砖、塑钢推拉门施工。</t>
  </si>
  <si>
    <t>A5楼单体施工完成。</t>
  </si>
  <si>
    <t>11#楼完成二十三层浇筑，16#楼西单元第二十层混凝土浇筑完成，东单元第十九层浇筑完成，17#楼完成十七层浇筑.进行十八层钢筋绑扎。12#、13#、14#楼完成封顶，准备进行电梯安装，砌体施工。</t>
  </si>
  <si>
    <t>项目进展完成情况（截止8月27日）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</si>
</sst>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6">
    <font>
      <sz val="12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b/>
      <sz val="24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6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1" fillId="0" borderId="2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9" fillId="13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2" fillId="6" borderId="8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6" fillId="4" borderId="9" applyNumberFormat="0" applyFon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1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34" fillId="2" borderId="5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2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32" applyFont="1" applyFill="1" applyBorder="1" applyAlignment="1">
      <alignment horizontal="center" vertical="center" wrapText="1"/>
    </xf>
    <xf numFmtId="49" fontId="3" fillId="0" borderId="0" xfId="32" applyNumberFormat="1" applyFont="1" applyFill="1" applyBorder="1" applyAlignment="1">
      <alignment horizontal="center" vertical="center" wrapText="1"/>
    </xf>
    <xf numFmtId="0" fontId="3" fillId="0" borderId="0" xfId="3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176" fontId="3" fillId="0" borderId="0" xfId="32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28" borderId="10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7" fillId="0" borderId="10" xfId="32" applyNumberFormat="1" applyFont="1" applyBorder="1" applyAlignment="1">
      <alignment horizontal="center" vertical="center" wrapText="1"/>
    </xf>
    <xf numFmtId="177" fontId="47" fillId="0" borderId="10" xfId="33" applyNumberFormat="1" applyFont="1" applyFill="1" applyBorder="1" applyAlignment="1">
      <alignment horizontal="center" vertical="center" wrapText="1"/>
    </xf>
    <xf numFmtId="0" fontId="47" fillId="0" borderId="10" xfId="33" applyFont="1" applyFill="1" applyBorder="1" applyAlignment="1">
      <alignment horizontal="center" vertical="center" wrapText="1"/>
    </xf>
    <xf numFmtId="0" fontId="47" fillId="18" borderId="10" xfId="33" applyFont="1" applyFill="1" applyBorder="1" applyAlignment="1">
      <alignment horizontal="center" vertical="center" wrapText="1"/>
    </xf>
    <xf numFmtId="176" fontId="47" fillId="18" borderId="10" xfId="33" applyNumberFormat="1" applyFont="1" applyFill="1" applyBorder="1" applyAlignment="1">
      <alignment horizontal="center" vertical="center" wrapText="1"/>
    </xf>
    <xf numFmtId="177" fontId="47" fillId="18" borderId="10" xfId="33" applyNumberFormat="1" applyFont="1" applyFill="1" applyBorder="1" applyAlignment="1">
      <alignment horizontal="center" vertical="center" wrapText="1"/>
    </xf>
    <xf numFmtId="179" fontId="47" fillId="18" borderId="10" xfId="32" applyNumberFormat="1" applyFont="1" applyFill="1" applyBorder="1" applyAlignment="1">
      <alignment horizontal="center" vertical="center" wrapText="1"/>
    </xf>
    <xf numFmtId="0" fontId="47" fillId="18" borderId="10" xfId="32" applyFont="1" applyFill="1" applyBorder="1" applyAlignment="1">
      <alignment horizontal="left" vertical="center" wrapText="1"/>
    </xf>
    <xf numFmtId="0" fontId="47" fillId="0" borderId="10" xfId="31" applyNumberFormat="1" applyFont="1" applyBorder="1" applyAlignment="1">
      <alignment horizontal="center" vertical="center" wrapText="1"/>
    </xf>
    <xf numFmtId="176" fontId="47" fillId="0" borderId="10" xfId="33" applyNumberFormat="1" applyFont="1" applyFill="1" applyBorder="1" applyAlignment="1">
      <alignment horizontal="center" vertical="center" wrapText="1"/>
    </xf>
    <xf numFmtId="57" fontId="47" fillId="0" borderId="10" xfId="31" applyNumberFormat="1" applyFont="1" applyBorder="1" applyAlignment="1">
      <alignment horizontal="center" vertical="center" wrapText="1"/>
    </xf>
    <xf numFmtId="178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3" applyNumberFormat="1" applyFont="1" applyFill="1" applyBorder="1" applyAlignment="1">
      <alignment horizontal="center" vertical="center" wrapText="1"/>
    </xf>
    <xf numFmtId="176" fontId="47" fillId="2" borderId="10" xfId="33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79" fontId="47" fillId="18" borderId="10" xfId="33" applyNumberFormat="1" applyFont="1" applyFill="1" applyBorder="1" applyAlignment="1">
      <alignment horizontal="center" vertical="center" wrapText="1"/>
    </xf>
    <xf numFmtId="0" fontId="47" fillId="0" borderId="10" xfId="32" applyFont="1" applyFill="1" applyBorder="1" applyAlignment="1">
      <alignment horizontal="center" vertical="center" wrapText="1"/>
    </xf>
    <xf numFmtId="0" fontId="49" fillId="0" borderId="10" xfId="33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49" fontId="47" fillId="0" borderId="10" xfId="32" applyNumberFormat="1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7" fillId="18" borderId="10" xfId="3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8" fillId="0" borderId="11" xfId="32" applyFont="1" applyFill="1" applyBorder="1" applyAlignment="1">
      <alignment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177" fontId="47" fillId="0" borderId="10" xfId="0" applyNumberFormat="1" applyFont="1" applyBorder="1" applyAlignment="1">
      <alignment horizontal="center" vertical="center" wrapText="1"/>
    </xf>
    <xf numFmtId="57" fontId="47" fillId="0" borderId="10" xfId="33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left" vertical="center" wrapText="1"/>
    </xf>
    <xf numFmtId="0" fontId="47" fillId="28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/>
    </xf>
    <xf numFmtId="0" fontId="47" fillId="28" borderId="10" xfId="0" applyFont="1" applyFill="1" applyBorder="1" applyAlignment="1">
      <alignment horizontal="center" vertical="center"/>
    </xf>
    <xf numFmtId="0" fontId="47" fillId="18" borderId="17" xfId="0" applyFont="1" applyFill="1" applyBorder="1" applyAlignment="1">
      <alignment horizontal="center" vertical="center" wrapText="1"/>
    </xf>
    <xf numFmtId="0" fontId="47" fillId="18" borderId="18" xfId="0" applyFont="1" applyFill="1" applyBorder="1" applyAlignment="1">
      <alignment horizontal="center" vertical="center" wrapText="1"/>
    </xf>
    <xf numFmtId="0" fontId="47" fillId="18" borderId="13" xfId="0" applyFont="1" applyFill="1" applyBorder="1" applyAlignment="1">
      <alignment horizontal="center" vertical="center" wrapText="1"/>
    </xf>
    <xf numFmtId="0" fontId="47" fillId="28" borderId="17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8" fillId="0" borderId="10" xfId="32" applyFont="1" applyFill="1" applyBorder="1" applyAlignment="1">
      <alignment horizontal="center" vertical="center" wrapText="1"/>
    </xf>
    <xf numFmtId="0" fontId="48" fillId="0" borderId="12" xfId="32" applyFont="1" applyFill="1" applyBorder="1" applyAlignment="1">
      <alignment horizontal="center" vertical="center" wrapText="1"/>
    </xf>
    <xf numFmtId="0" fontId="48" fillId="0" borderId="16" xfId="32" applyFont="1" applyFill="1" applyBorder="1" applyAlignment="1">
      <alignment horizontal="center" vertical="center" wrapText="1"/>
    </xf>
    <xf numFmtId="176" fontId="48" fillId="0" borderId="10" xfId="32" applyNumberFormat="1" applyFont="1" applyFill="1" applyBorder="1" applyAlignment="1">
      <alignment horizontal="center" vertical="center" wrapText="1"/>
    </xf>
    <xf numFmtId="176" fontId="48" fillId="0" borderId="12" xfId="32" applyNumberFormat="1" applyFont="1" applyFill="1" applyBorder="1" applyAlignment="1">
      <alignment horizontal="center" vertical="center" wrapText="1"/>
    </xf>
    <xf numFmtId="0" fontId="47" fillId="28" borderId="10" xfId="0" applyFont="1" applyFill="1" applyBorder="1" applyAlignment="1">
      <alignment horizontal="center" vertical="center" wrapText="1"/>
    </xf>
    <xf numFmtId="0" fontId="47" fillId="18" borderId="1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5" fillId="0" borderId="14" xfId="3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49" fontId="48" fillId="0" borderId="10" xfId="0" applyNumberFormat="1" applyFont="1" applyBorder="1" applyAlignment="1">
      <alignment horizontal="center" vertical="center" wrapText="1"/>
    </xf>
    <xf numFmtId="0" fontId="48" fillId="0" borderId="17" xfId="32" applyFont="1" applyFill="1" applyBorder="1" applyAlignment="1">
      <alignment horizontal="center" vertical="center" wrapText="1"/>
    </xf>
    <xf numFmtId="0" fontId="48" fillId="0" borderId="18" xfId="32" applyFont="1" applyFill="1" applyBorder="1" applyAlignment="1">
      <alignment horizontal="center" vertical="center" wrapText="1"/>
    </xf>
    <xf numFmtId="0" fontId="48" fillId="0" borderId="13" xfId="32" applyFont="1" applyFill="1" applyBorder="1" applyAlignment="1">
      <alignment horizontal="center" vertical="center" wrapText="1"/>
    </xf>
    <xf numFmtId="0" fontId="48" fillId="0" borderId="11" xfId="32" applyFont="1" applyFill="1" applyBorder="1" applyAlignment="1">
      <alignment horizontal="center" vertical="center" wrapText="1"/>
    </xf>
    <xf numFmtId="0" fontId="48" fillId="0" borderId="15" xfId="32" applyFont="1" applyFill="1" applyBorder="1" applyAlignment="1">
      <alignment horizontal="center" vertical="center" wrapText="1"/>
    </xf>
    <xf numFmtId="179" fontId="54" fillId="0" borderId="10" xfId="0" applyNumberFormat="1" applyFont="1" applyBorder="1" applyAlignment="1">
      <alignment horizontal="center" vertical="center"/>
    </xf>
    <xf numFmtId="0" fontId="54" fillId="19" borderId="10" xfId="118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179" fontId="54" fillId="19" borderId="10" xfId="118" applyNumberFormat="1" applyFont="1" applyFill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center" vertical="center" wrapText="1"/>
    </xf>
    <xf numFmtId="179" fontId="54" fillId="0" borderId="10" xfId="0" applyNumberFormat="1" applyFont="1" applyBorder="1" applyAlignment="1">
      <alignment horizontal="center" vertical="center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0" fontId="54" fillId="19" borderId="10" xfId="120" applyFont="1" applyFill="1" applyBorder="1" applyAlignment="1">
      <alignment horizontal="center" vertical="center" wrapText="1"/>
    </xf>
    <xf numFmtId="179" fontId="55" fillId="19" borderId="10" xfId="119" applyNumberFormat="1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179" fontId="55" fillId="19" borderId="10" xfId="119" applyNumberFormat="1" applyFont="1" applyFill="1" applyBorder="1" applyAlignment="1">
      <alignment horizontal="center" vertical="center" wrapText="1"/>
    </xf>
    <xf numFmtId="0" fontId="54" fillId="19" borderId="10" xfId="119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 wrapText="1"/>
    </xf>
    <xf numFmtId="179" fontId="54" fillId="19" borderId="10" xfId="0" applyNumberFormat="1" applyFont="1" applyFill="1" applyBorder="1" applyAlignment="1">
      <alignment horizontal="center" vertical="center"/>
    </xf>
    <xf numFmtId="0" fontId="54" fillId="19" borderId="10" xfId="0" applyFont="1" applyFill="1" applyBorder="1" applyAlignment="1">
      <alignment horizontal="center" vertical="center" wrapText="1"/>
    </xf>
    <xf numFmtId="0" fontId="54" fillId="19" borderId="10" xfId="119" applyFont="1" applyFill="1" applyBorder="1" applyAlignment="1">
      <alignment horizontal="center" vertical="center" wrapText="1"/>
    </xf>
    <xf numFmtId="179" fontId="55" fillId="0" borderId="10" xfId="0" applyNumberFormat="1" applyFont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center" vertical="center"/>
    </xf>
    <xf numFmtId="179" fontId="54" fillId="19" borderId="10" xfId="119" applyNumberFormat="1" applyFont="1" applyFill="1" applyBorder="1" applyAlignment="1">
      <alignment horizontal="left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9" applyNumberFormat="1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9" applyNumberFormat="1" applyFont="1" applyFill="1" applyBorder="1" applyAlignment="1">
      <alignment horizontal="center" vertical="center" wrapText="1"/>
    </xf>
    <xf numFmtId="0" fontId="54" fillId="19" borderId="10" xfId="0" applyFont="1" applyFill="1" applyBorder="1" applyAlignment="1">
      <alignment horizontal="left" vertical="center" wrapText="1"/>
    </xf>
    <xf numFmtId="0" fontId="55" fillId="19" borderId="10" xfId="121" applyFont="1" applyFill="1" applyBorder="1" applyAlignment="1">
      <alignment horizontal="center" vertical="center" wrapText="1"/>
    </xf>
    <xf numFmtId="0" fontId="54" fillId="0" borderId="10" xfId="77" applyFont="1" applyFill="1" applyBorder="1" applyAlignment="1">
      <alignment horizontal="center" vertical="center" wrapText="1"/>
    </xf>
    <xf numFmtId="179" fontId="54" fillId="19" borderId="10" xfId="119" applyNumberFormat="1" applyFont="1" applyFill="1" applyBorder="1" applyAlignment="1">
      <alignment horizontal="left" vertical="center" wrapText="1"/>
    </xf>
    <xf numFmtId="179" fontId="54" fillId="19" borderId="10" xfId="119" applyNumberFormat="1" applyFont="1" applyFill="1" applyBorder="1" applyAlignment="1">
      <alignment horizontal="left" vertical="center" wrapText="1"/>
    </xf>
    <xf numFmtId="0" fontId="54" fillId="19" borderId="10" xfId="121" applyFont="1" applyFill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4" fillId="19" borderId="10" xfId="115" applyFont="1" applyFill="1" applyBorder="1" applyAlignment="1">
      <alignment horizontal="center" vertical="center"/>
    </xf>
    <xf numFmtId="0" fontId="54" fillId="19" borderId="17" xfId="121" applyFont="1" applyFill="1" applyBorder="1" applyAlignment="1">
      <alignment horizontal="center" vertical="center" wrapText="1"/>
    </xf>
  </cellXfs>
  <cellStyles count="179">
    <cellStyle name="20% - 强调文字颜色 1" xfId="1" builtinId="30" customBuiltin="1"/>
    <cellStyle name="20% - 强调文字颜色 1 2" xfId="53"/>
    <cellStyle name="20% - 强调文字颜色 1 3" xfId="94"/>
    <cellStyle name="20% - 强调文字颜色 1 4" xfId="129"/>
    <cellStyle name="20% - 强调文字颜色 2" xfId="2" builtinId="34" customBuiltin="1"/>
    <cellStyle name="20% - 强调文字颜色 2 2" xfId="54"/>
    <cellStyle name="20% - 强调文字颜色 2 3" xfId="95"/>
    <cellStyle name="20% - 强调文字颜色 2 4" xfId="130"/>
    <cellStyle name="20% - 强调文字颜色 3" xfId="3" builtinId="38" customBuiltin="1"/>
    <cellStyle name="20% - 强调文字颜色 3 2" xfId="55"/>
    <cellStyle name="20% - 强调文字颜色 3 3" xfId="96"/>
    <cellStyle name="20% - 强调文字颜色 3 4" xfId="131"/>
    <cellStyle name="20% - 强调文字颜色 4" xfId="4" builtinId="42" customBuiltin="1"/>
    <cellStyle name="20% - 强调文字颜色 4 2" xfId="56"/>
    <cellStyle name="20% - 强调文字颜色 4 3" xfId="97"/>
    <cellStyle name="20% - 强调文字颜色 4 4" xfId="132"/>
    <cellStyle name="20% - 强调文字颜色 5" xfId="5" builtinId="46" customBuiltin="1"/>
    <cellStyle name="20% - 强调文字颜色 5 2" xfId="57"/>
    <cellStyle name="20% - 强调文字颜色 5 3" xfId="133"/>
    <cellStyle name="20% - 强调文字颜色 6" xfId="6" builtinId="50" customBuiltin="1"/>
    <cellStyle name="20% - 强调文字颜色 6 2" xfId="58"/>
    <cellStyle name="20% - 强调文字颜色 6 3" xfId="134"/>
    <cellStyle name="40% - 强调文字颜色 1" xfId="7" builtinId="31" customBuiltin="1"/>
    <cellStyle name="40% - 强调文字颜色 1 2" xfId="59"/>
    <cellStyle name="40% - 强调文字颜色 1 3" xfId="98"/>
    <cellStyle name="40% - 强调文字颜色 1 4" xfId="135"/>
    <cellStyle name="40% - 强调文字颜色 2" xfId="8" builtinId="35" customBuiltin="1"/>
    <cellStyle name="40% - 强调文字颜色 2 2" xfId="60"/>
    <cellStyle name="40% - 强调文字颜色 2 3" xfId="136"/>
    <cellStyle name="40% - 强调文字颜色 3" xfId="9" builtinId="39" customBuiltin="1"/>
    <cellStyle name="40% - 强调文字颜色 3 2" xfId="61"/>
    <cellStyle name="40% - 强调文字颜色 3 3" xfId="99"/>
    <cellStyle name="40% - 强调文字颜色 3 4" xfId="137"/>
    <cellStyle name="40% - 强调文字颜色 4" xfId="10" builtinId="43" customBuiltin="1"/>
    <cellStyle name="40% - 强调文字颜色 4 2" xfId="62"/>
    <cellStyle name="40% - 强调文字颜色 4 3" xfId="100"/>
    <cellStyle name="40% - 强调文字颜色 4 4" xfId="138"/>
    <cellStyle name="40% - 强调文字颜色 5" xfId="11" builtinId="47" customBuiltin="1"/>
    <cellStyle name="40% - 强调文字颜色 5 2" xfId="63"/>
    <cellStyle name="40% - 强调文字颜色 5 3" xfId="139"/>
    <cellStyle name="40% - 强调文字颜色 6" xfId="12" builtinId="51" customBuiltin="1"/>
    <cellStyle name="40% - 强调文字颜色 6 2" xfId="64"/>
    <cellStyle name="40% - 强调文字颜色 6 3" xfId="101"/>
    <cellStyle name="40% - 强调文字颜色 6 4" xfId="140"/>
    <cellStyle name="60% - 强调文字颜色 1" xfId="13" builtinId="32" customBuiltin="1"/>
    <cellStyle name="60% - 强调文字颜色 1 2" xfId="65"/>
    <cellStyle name="60% - 强调文字颜色 1 3" xfId="102"/>
    <cellStyle name="60% - 强调文字颜色 1 4" xfId="141"/>
    <cellStyle name="60% - 强调文字颜色 2" xfId="14" builtinId="36" customBuiltin="1"/>
    <cellStyle name="60% - 强调文字颜色 2 2" xfId="66"/>
    <cellStyle name="60% - 强调文字颜色 2 3" xfId="142"/>
    <cellStyle name="60% - 强调文字颜色 3" xfId="15" builtinId="40" customBuiltin="1"/>
    <cellStyle name="60% - 强调文字颜色 3 2" xfId="67"/>
    <cellStyle name="60% - 强调文字颜色 3 3" xfId="103"/>
    <cellStyle name="60% - 强调文字颜色 3 4" xfId="143"/>
    <cellStyle name="60% - 强调文字颜色 4" xfId="16" builtinId="44" customBuiltin="1"/>
    <cellStyle name="60% - 强调文字颜色 4 2" xfId="68"/>
    <cellStyle name="60% - 强调文字颜色 4 3" xfId="104"/>
    <cellStyle name="60% - 强调文字颜色 4 4" xfId="144"/>
    <cellStyle name="60% - 强调文字颜色 5" xfId="17" builtinId="48" customBuiltin="1"/>
    <cellStyle name="60% - 强调文字颜色 5 2" xfId="69"/>
    <cellStyle name="60% - 强调文字颜色 5 3" xfId="145"/>
    <cellStyle name="60% - 强调文字颜色 6" xfId="18" builtinId="52" customBuiltin="1"/>
    <cellStyle name="60% - 强调文字颜色 6 2" xfId="70"/>
    <cellStyle name="60% - 强调文字颜色 6 3" xfId="105"/>
    <cellStyle name="60% - 强调文字颜色 6 4" xfId="146"/>
    <cellStyle name="标题" xfId="19" builtinId="15" customBuiltin="1"/>
    <cellStyle name="标题 1" xfId="20" builtinId="16" customBuiltin="1"/>
    <cellStyle name="标题 1 2" xfId="72"/>
    <cellStyle name="标题 1 3" xfId="107"/>
    <cellStyle name="标题 1 4" xfId="148"/>
    <cellStyle name="标题 2" xfId="21" builtinId="17" customBuiltin="1"/>
    <cellStyle name="标题 2 2" xfId="73"/>
    <cellStyle name="标题 2 3" xfId="108"/>
    <cellStyle name="标题 2 4" xfId="149"/>
    <cellStyle name="标题 3" xfId="22" builtinId="18" customBuiltin="1"/>
    <cellStyle name="标题 3 2" xfId="74"/>
    <cellStyle name="标题 3 3" xfId="109"/>
    <cellStyle name="标题 3 4" xfId="150"/>
    <cellStyle name="标题 4" xfId="23" builtinId="19" customBuiltin="1"/>
    <cellStyle name="标题 4 2" xfId="75"/>
    <cellStyle name="标题 4 3" xfId="110"/>
    <cellStyle name="标题 4 4" xfId="151"/>
    <cellStyle name="标题 5" xfId="71"/>
    <cellStyle name="标题 6" xfId="106"/>
    <cellStyle name="标题 7" xfId="147"/>
    <cellStyle name="差" xfId="24" builtinId="27" customBuiltin="1"/>
    <cellStyle name="差 2" xfId="76"/>
    <cellStyle name="差 3" xfId="152"/>
    <cellStyle name="常规" xfId="0" builtinId="0"/>
    <cellStyle name="常规 2" xfId="25"/>
    <cellStyle name="常规 2 2" xfId="26"/>
    <cellStyle name="常规 2 2 2" xfId="112"/>
    <cellStyle name="常规 2 2 3" xfId="154"/>
    <cellStyle name="常规 2 3" xfId="27"/>
    <cellStyle name="常规 2 3 2" xfId="113"/>
    <cellStyle name="常规 2 3 3" xfId="155"/>
    <cellStyle name="常规 2 4" xfId="111"/>
    <cellStyle name="常规 2 5" xfId="153"/>
    <cellStyle name="常规 3" xfId="28"/>
    <cellStyle name="常规 3 2" xfId="52"/>
    <cellStyle name="常规 3 2 2" xfId="115"/>
    <cellStyle name="常规 3 2 3" xfId="178"/>
    <cellStyle name="常规 3 3" xfId="114"/>
    <cellStyle name="常规 3 4" xfId="156"/>
    <cellStyle name="常规 4" xfId="29"/>
    <cellStyle name="常规 4 2" xfId="116"/>
    <cellStyle name="常规 4 3" xfId="157"/>
    <cellStyle name="常规 8" xfId="30"/>
    <cellStyle name="常规 8 2" xfId="117"/>
    <cellStyle name="常规 8 3" xfId="158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3" xfId="34"/>
    <cellStyle name="好 2 3 2" xfId="120"/>
    <cellStyle name="好 2 3 3" xfId="51"/>
    <cellStyle name="好 2 3 3 2" xfId="121"/>
    <cellStyle name="好 2 3 3 3" xfId="177"/>
    <cellStyle name="好 2 3 4" xfId="160"/>
    <cellStyle name="好 3" xfId="159"/>
    <cellStyle name="好_2012年" xfId="122"/>
    <cellStyle name="好_2013年" xfId="123"/>
    <cellStyle name="汇总" xfId="35" builtinId="25" customBuiltin="1"/>
    <cellStyle name="汇总 2" xfId="78"/>
    <cellStyle name="汇总 3" xfId="124"/>
    <cellStyle name="汇总 4" xfId="161"/>
    <cellStyle name="计算" xfId="36" builtinId="22" customBuiltin="1"/>
    <cellStyle name="计算 2" xfId="79"/>
    <cellStyle name="计算 3" xfId="125"/>
    <cellStyle name="计算 4" xfId="162"/>
    <cellStyle name="检查单元格" xfId="37" builtinId="23" customBuiltin="1"/>
    <cellStyle name="检查单元格 2" xfId="80"/>
    <cellStyle name="检查单元格 3" xfId="163"/>
    <cellStyle name="解释性文本" xfId="38" builtinId="53" customBuiltin="1"/>
    <cellStyle name="解释性文本 2" xfId="81"/>
    <cellStyle name="解释性文本 3" xfId="164"/>
    <cellStyle name="警告文本" xfId="39" builtinId="11" customBuiltin="1"/>
    <cellStyle name="警告文本 2" xfId="82"/>
    <cellStyle name="警告文本 3" xfId="165"/>
    <cellStyle name="链接单元格" xfId="40" builtinId="24" customBuiltin="1"/>
    <cellStyle name="链接单元格 2" xfId="83"/>
    <cellStyle name="链接单元格 3" xfId="166"/>
    <cellStyle name="强调文字颜色 1" xfId="41" builtinId="29" customBuiltin="1"/>
    <cellStyle name="强调文字颜色 1 2" xfId="84"/>
    <cellStyle name="强调文字颜色 1 3" xfId="126"/>
    <cellStyle name="强调文字颜色 1 4" xfId="167"/>
    <cellStyle name="强调文字颜色 2" xfId="42" builtinId="33" customBuiltin="1"/>
    <cellStyle name="强调文字颜色 2 2" xfId="85"/>
    <cellStyle name="强调文字颜色 2 3" xfId="168"/>
    <cellStyle name="强调文字颜色 3" xfId="43" builtinId="37" customBuiltin="1"/>
    <cellStyle name="强调文字颜色 3 2" xfId="86"/>
    <cellStyle name="强调文字颜色 3 3" xfId="169"/>
    <cellStyle name="强调文字颜色 4" xfId="44" builtinId="41" customBuiltin="1"/>
    <cellStyle name="强调文字颜色 4 2" xfId="87"/>
    <cellStyle name="强调文字颜色 4 3" xfId="127"/>
    <cellStyle name="强调文字颜色 4 4" xfId="170"/>
    <cellStyle name="强调文字颜色 5" xfId="45" builtinId="45" customBuiltin="1"/>
    <cellStyle name="强调文字颜色 5 2" xfId="88"/>
    <cellStyle name="强调文字颜色 5 3" xfId="171"/>
    <cellStyle name="强调文字颜色 6" xfId="46" builtinId="49" customBuiltin="1"/>
    <cellStyle name="强调文字颜色 6 2" xfId="89"/>
    <cellStyle name="强调文字颜色 6 3" xfId="172"/>
    <cellStyle name="适中" xfId="47" builtinId="28" customBuiltin="1"/>
    <cellStyle name="适中 2" xfId="90"/>
    <cellStyle name="适中 3" xfId="173"/>
    <cellStyle name="输出" xfId="48" builtinId="21" customBuiltin="1"/>
    <cellStyle name="输出 2" xfId="91"/>
    <cellStyle name="输出 3" xfId="128"/>
    <cellStyle name="输出 4" xfId="174"/>
    <cellStyle name="输入" xfId="49" builtinId="20" customBuiltin="1"/>
    <cellStyle name="输入 2" xfId="92"/>
    <cellStyle name="输入 3" xfId="175"/>
    <cellStyle name="注释" xfId="50" builtinId="10" customBuiltin="1"/>
    <cellStyle name="注释 2" xfId="93"/>
    <cellStyle name="注释 3" xfId="176"/>
  </cellStyles>
  <dxfs count="0"/>
  <tableStyles count="0" defaultTableStyle="TableStyleMedium9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33" s="12" customFormat="1" ht="32.25" customHeight="1">
      <c r="A2" s="59" t="s">
        <v>1</v>
      </c>
      <c r="B2" s="59" t="s">
        <v>2</v>
      </c>
      <c r="C2" s="59" t="s">
        <v>3</v>
      </c>
      <c r="D2" s="58" t="s">
        <v>4</v>
      </c>
      <c r="E2" s="58"/>
      <c r="F2" s="58"/>
      <c r="G2" s="58"/>
      <c r="H2" s="58"/>
      <c r="I2" s="58"/>
      <c r="J2" s="58" t="s">
        <v>5</v>
      </c>
      <c r="K2" s="58"/>
      <c r="L2" s="58"/>
      <c r="M2" s="58"/>
      <c r="N2" s="58"/>
      <c r="O2" s="58"/>
      <c r="P2" s="58" t="s">
        <v>6</v>
      </c>
      <c r="Q2" s="58"/>
      <c r="R2" s="58"/>
      <c r="S2" s="58"/>
      <c r="T2" s="58"/>
      <c r="U2" s="58"/>
      <c r="V2" s="58" t="s">
        <v>7</v>
      </c>
      <c r="W2" s="58"/>
      <c r="X2" s="58"/>
      <c r="Y2" s="58"/>
      <c r="Z2" s="58"/>
      <c r="AA2" s="58"/>
      <c r="AB2" s="58" t="s">
        <v>8</v>
      </c>
      <c r="AC2" s="58"/>
      <c r="AD2" s="58"/>
      <c r="AE2" s="58"/>
      <c r="AF2" s="58"/>
      <c r="AG2" s="58"/>
    </row>
    <row r="3" spans="1:33" s="12" customFormat="1" ht="29.25" customHeight="1">
      <c r="A3" s="59"/>
      <c r="B3" s="59"/>
      <c r="C3" s="59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9</v>
      </c>
      <c r="Q3" s="5" t="s">
        <v>10</v>
      </c>
      <c r="R3" s="5" t="s">
        <v>11</v>
      </c>
      <c r="S3" s="5" t="s">
        <v>12</v>
      </c>
      <c r="T3" s="5" t="s">
        <v>13</v>
      </c>
      <c r="U3" s="5" t="s">
        <v>14</v>
      </c>
      <c r="V3" s="5" t="s">
        <v>9</v>
      </c>
      <c r="W3" s="5" t="s">
        <v>10</v>
      </c>
      <c r="X3" s="5" t="s">
        <v>11</v>
      </c>
      <c r="Y3" s="5" t="s">
        <v>12</v>
      </c>
      <c r="Z3" s="5" t="s">
        <v>13</v>
      </c>
      <c r="AA3" s="5" t="s">
        <v>14</v>
      </c>
      <c r="AB3" s="5" t="s">
        <v>9</v>
      </c>
      <c r="AC3" s="5" t="s">
        <v>10</v>
      </c>
      <c r="AD3" s="5" t="s">
        <v>11</v>
      </c>
      <c r="AE3" s="5" t="s">
        <v>12</v>
      </c>
      <c r="AF3" s="5" t="s">
        <v>13</v>
      </c>
      <c r="AG3" s="5" t="s">
        <v>14</v>
      </c>
    </row>
    <row r="4" spans="1:33" s="12" customFormat="1" ht="30.75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12" customFormat="1" ht="30.75" customHeight="1">
      <c r="A5" s="7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12" customFormat="1" ht="30.75" customHeight="1">
      <c r="A6" s="7">
        <v>2012</v>
      </c>
      <c r="B6" s="6"/>
      <c r="C6" s="13"/>
      <c r="D6" s="6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1"/>
      <c r="AC6" s="11"/>
      <c r="AD6" s="16"/>
      <c r="AE6" s="6"/>
      <c r="AF6" s="11"/>
      <c r="AG6" s="6"/>
    </row>
    <row r="7" spans="1:33" s="12" customFormat="1" ht="30.75" customHeight="1">
      <c r="A7" s="7">
        <v>2013</v>
      </c>
      <c r="B7" s="6"/>
      <c r="C7" s="6"/>
      <c r="D7" s="6"/>
      <c r="E7" s="6"/>
      <c r="F7" s="6"/>
      <c r="G7" s="6"/>
      <c r="H7" s="6"/>
      <c r="I7" s="6"/>
      <c r="J7" s="1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11"/>
      <c r="AC7" s="6"/>
      <c r="AD7" s="6"/>
      <c r="AE7" s="6"/>
      <c r="AF7" s="6"/>
      <c r="AG7" s="6"/>
    </row>
    <row r="8" spans="1:33" s="12" customFormat="1" ht="30.75" customHeight="1">
      <c r="A8" s="7">
        <v>2014</v>
      </c>
      <c r="B8" s="6"/>
      <c r="C8" s="6"/>
      <c r="D8" s="6"/>
      <c r="E8" s="6"/>
      <c r="F8" s="6"/>
      <c r="G8" s="6"/>
      <c r="H8" s="6"/>
      <c r="I8" s="6"/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1"/>
      <c r="AC8" s="6"/>
      <c r="AD8" s="6"/>
      <c r="AF8" s="6"/>
      <c r="AG8" s="11"/>
    </row>
    <row r="9" spans="1:33" s="12" customFormat="1" ht="26.25" customHeight="1">
      <c r="A9" s="7" t="s">
        <v>16</v>
      </c>
      <c r="B9" s="6"/>
      <c r="C9" s="6"/>
      <c r="D9" s="6"/>
      <c r="E9" s="6"/>
      <c r="F9" s="6"/>
      <c r="G9" s="6"/>
      <c r="H9" s="6"/>
      <c r="I9" s="6"/>
      <c r="J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11"/>
      <c r="AC9" s="11"/>
      <c r="AD9" s="11"/>
      <c r="AE9" s="11"/>
      <c r="AF9" s="11"/>
      <c r="AG9" s="11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5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s="12" customFormat="1" ht="27" customHeight="1">
      <c r="A2" s="59" t="s">
        <v>1</v>
      </c>
      <c r="B2" s="58" t="s">
        <v>18</v>
      </c>
      <c r="C2" s="58"/>
      <c r="D2" s="58"/>
      <c r="E2" s="58"/>
      <c r="F2" s="58"/>
      <c r="G2" s="58"/>
      <c r="H2" s="58" t="s">
        <v>19</v>
      </c>
      <c r="I2" s="58"/>
      <c r="J2" s="58"/>
      <c r="K2" s="58"/>
      <c r="L2" s="58"/>
      <c r="M2" s="58"/>
      <c r="N2" s="58" t="s">
        <v>20</v>
      </c>
      <c r="O2" s="58"/>
      <c r="P2" s="58"/>
      <c r="Q2" s="58"/>
      <c r="R2" s="58"/>
      <c r="S2" s="58"/>
      <c r="T2" s="58" t="s">
        <v>21</v>
      </c>
      <c r="U2" s="58"/>
      <c r="V2" s="58"/>
      <c r="W2" s="58"/>
      <c r="X2" s="58"/>
      <c r="Y2" s="58"/>
    </row>
    <row r="3" spans="1:25" s="12" customFormat="1" ht="27" customHeight="1">
      <c r="A3" s="59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</row>
    <row r="4" spans="1:25" s="12" customFormat="1" ht="27" customHeight="1">
      <c r="A4" s="8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s="12" customFormat="1" ht="27" customHeight="1">
      <c r="A5" s="8">
        <v>2011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12" customFormat="1" ht="27" customHeight="1">
      <c r="A6" s="8">
        <v>2012</v>
      </c>
      <c r="B6" s="13"/>
      <c r="C6" s="13"/>
      <c r="D6" s="13"/>
      <c r="E6" s="13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2" customFormat="1" ht="27" customHeight="1">
      <c r="A7" s="8">
        <v>2013</v>
      </c>
      <c r="B7" s="13"/>
      <c r="C7" s="13"/>
      <c r="D7" s="13"/>
      <c r="E7" s="13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4"/>
      <c r="U7" s="6"/>
      <c r="V7" s="15"/>
      <c r="W7" s="6"/>
      <c r="X7" s="6"/>
      <c r="Y7" s="6"/>
    </row>
    <row r="8" spans="1:25" s="12" customFormat="1" ht="27" customHeight="1">
      <c r="A8" s="8">
        <v>2014</v>
      </c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6"/>
    </row>
    <row r="9" spans="1:25" s="12" customFormat="1" ht="27" customHeight="1">
      <c r="A9" s="8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6"/>
      <c r="V9" s="6"/>
      <c r="W9" s="6"/>
      <c r="X9" s="6"/>
      <c r="Y9" s="6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5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topLeftCell="A19" zoomScale="60" zoomScaleNormal="62" workbookViewId="0">
      <selection activeCell="K34" sqref="K34"/>
    </sheetView>
  </sheetViews>
  <sheetFormatPr defaultRowHeight="14.25"/>
  <cols>
    <col min="1" max="1" width="9.625" style="1" customWidth="1"/>
    <col min="2" max="2" width="37.625" style="1" customWidth="1"/>
    <col min="3" max="3" width="15.25" style="1" customWidth="1"/>
    <col min="4" max="4" width="13.875" style="9" customWidth="1"/>
    <col min="5" max="5" width="10.5" style="1" customWidth="1"/>
    <col min="6" max="6" width="11.625" style="1" customWidth="1"/>
    <col min="7" max="7" width="13.5" style="1" customWidth="1"/>
    <col min="8" max="8" width="12.5" style="1" customWidth="1"/>
    <col min="9" max="9" width="15.125" style="1" customWidth="1"/>
    <col min="10" max="10" width="18" style="18" customWidth="1"/>
    <col min="11" max="11" width="12.375" style="1" customWidth="1"/>
    <col min="12" max="12" width="15.75" style="1" customWidth="1"/>
    <col min="13" max="13" width="14.5" style="1" customWidth="1"/>
    <col min="14" max="14" width="7.375" style="1" customWidth="1"/>
    <col min="15" max="15" width="16.625" style="1" customWidth="1"/>
    <col min="16" max="16" width="15.75" style="1" customWidth="1"/>
    <col min="17" max="17" width="12.5" style="1" customWidth="1"/>
    <col min="18" max="18" width="19.25" style="1" customWidth="1"/>
    <col min="19" max="19" width="11.125" style="1" customWidth="1"/>
    <col min="20" max="20" width="48.375" style="10" customWidth="1"/>
    <col min="21" max="16384" width="9" style="1"/>
  </cols>
  <sheetData>
    <row r="1" spans="1:20" ht="55.5" customHeight="1">
      <c r="A1" s="78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ht="32.25" customHeight="1">
      <c r="B2" s="2"/>
      <c r="C2" s="2"/>
      <c r="D2" s="3"/>
      <c r="E2" s="2"/>
      <c r="F2" s="4"/>
      <c r="G2" s="4"/>
      <c r="H2" s="4"/>
      <c r="I2" s="4"/>
      <c r="J2" s="17"/>
      <c r="K2" s="4"/>
      <c r="L2" s="4"/>
      <c r="M2" s="4"/>
      <c r="N2" s="4"/>
      <c r="O2" s="4"/>
      <c r="P2" s="4"/>
      <c r="Q2" s="79" t="s">
        <v>22</v>
      </c>
      <c r="R2" s="79"/>
      <c r="S2" s="79"/>
      <c r="T2" s="79"/>
    </row>
    <row r="3" spans="1:20" ht="39.75" customHeight="1">
      <c r="A3" s="80" t="s">
        <v>23</v>
      </c>
      <c r="B3" s="71" t="s">
        <v>24</v>
      </c>
      <c r="C3" s="80" t="s">
        <v>25</v>
      </c>
      <c r="D3" s="81" t="s">
        <v>26</v>
      </c>
      <c r="E3" s="71" t="s">
        <v>27</v>
      </c>
      <c r="F3" s="71"/>
      <c r="G3" s="82" t="s">
        <v>81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/>
      <c r="T3" s="72" t="s">
        <v>28</v>
      </c>
    </row>
    <row r="4" spans="1:20" ht="30" customHeight="1">
      <c r="A4" s="80"/>
      <c r="B4" s="71"/>
      <c r="C4" s="80"/>
      <c r="D4" s="81"/>
      <c r="E4" s="71"/>
      <c r="F4" s="71"/>
      <c r="G4" s="84" t="s">
        <v>4</v>
      </c>
      <c r="H4" s="71" t="s">
        <v>29</v>
      </c>
      <c r="I4" s="71"/>
      <c r="J4" s="71" t="s">
        <v>30</v>
      </c>
      <c r="K4" s="71"/>
      <c r="L4" s="71"/>
      <c r="M4" s="71" t="s">
        <v>31</v>
      </c>
      <c r="N4" s="71"/>
      <c r="O4" s="71"/>
      <c r="P4" s="82" t="s">
        <v>32</v>
      </c>
      <c r="Q4" s="83"/>
      <c r="R4" s="83"/>
      <c r="S4" s="84"/>
      <c r="T4" s="85"/>
    </row>
    <row r="5" spans="1:20" ht="48.75" customHeight="1">
      <c r="A5" s="80"/>
      <c r="B5" s="71"/>
      <c r="C5" s="80"/>
      <c r="D5" s="81"/>
      <c r="E5" s="71"/>
      <c r="F5" s="71"/>
      <c r="G5" s="84"/>
      <c r="H5" s="72" t="s">
        <v>33</v>
      </c>
      <c r="I5" s="71"/>
      <c r="J5" s="74" t="s">
        <v>34</v>
      </c>
      <c r="K5" s="72" t="s">
        <v>35</v>
      </c>
      <c r="L5" s="71"/>
      <c r="M5" s="71" t="s">
        <v>36</v>
      </c>
      <c r="N5" s="72" t="s">
        <v>7</v>
      </c>
      <c r="O5" s="71"/>
      <c r="P5" s="72" t="s">
        <v>37</v>
      </c>
      <c r="Q5" s="72" t="s">
        <v>38</v>
      </c>
      <c r="R5" s="71"/>
      <c r="S5" s="71"/>
      <c r="T5" s="85"/>
    </row>
    <row r="6" spans="1:20" ht="81">
      <c r="A6" s="80"/>
      <c r="B6" s="71"/>
      <c r="C6" s="80"/>
      <c r="D6" s="81"/>
      <c r="E6" s="22" t="s">
        <v>39</v>
      </c>
      <c r="F6" s="22" t="s">
        <v>40</v>
      </c>
      <c r="G6" s="86"/>
      <c r="H6" s="48"/>
      <c r="I6" s="49" t="s">
        <v>62</v>
      </c>
      <c r="J6" s="75"/>
      <c r="K6" s="48"/>
      <c r="L6" s="49" t="s">
        <v>63</v>
      </c>
      <c r="M6" s="72"/>
      <c r="N6" s="50"/>
      <c r="O6" s="49" t="s">
        <v>64</v>
      </c>
      <c r="P6" s="73"/>
      <c r="Q6" s="50"/>
      <c r="R6" s="49" t="s">
        <v>65</v>
      </c>
      <c r="S6" s="51" t="s">
        <v>66</v>
      </c>
      <c r="T6" s="73"/>
    </row>
    <row r="7" spans="1:20" ht="39.75" customHeight="1">
      <c r="A7" s="76" t="s">
        <v>67</v>
      </c>
      <c r="B7" s="76" t="s">
        <v>41</v>
      </c>
      <c r="C7" s="76"/>
      <c r="D7" s="76"/>
      <c r="E7" s="54">
        <f>E9+E11+E13+E16</f>
        <v>6100</v>
      </c>
      <c r="F7" s="54">
        <f t="shared" ref="F7:S7" si="0">F9+F11+F13+F16</f>
        <v>48.97</v>
      </c>
      <c r="G7" s="54">
        <f t="shared" si="0"/>
        <v>455</v>
      </c>
      <c r="H7" s="54">
        <f t="shared" si="0"/>
        <v>5645</v>
      </c>
      <c r="I7" s="54">
        <f t="shared" si="0"/>
        <v>0</v>
      </c>
      <c r="J7" s="54">
        <f t="shared" si="0"/>
        <v>0</v>
      </c>
      <c r="K7" s="54">
        <f t="shared" si="0"/>
        <v>600</v>
      </c>
      <c r="L7" s="54">
        <f t="shared" si="0"/>
        <v>0</v>
      </c>
      <c r="M7" s="54">
        <f t="shared" si="0"/>
        <v>0</v>
      </c>
      <c r="N7" s="54">
        <f t="shared" si="0"/>
        <v>0</v>
      </c>
      <c r="O7" s="54">
        <f t="shared" si="0"/>
        <v>0</v>
      </c>
      <c r="P7" s="54">
        <f t="shared" si="0"/>
        <v>131426</v>
      </c>
      <c r="Q7" s="54">
        <f t="shared" si="0"/>
        <v>177348</v>
      </c>
      <c r="R7" s="54">
        <f t="shared" si="0"/>
        <v>158830</v>
      </c>
      <c r="S7" s="54">
        <f t="shared" si="0"/>
        <v>18518</v>
      </c>
      <c r="T7" s="55"/>
    </row>
    <row r="8" spans="1:20" ht="74.25" customHeight="1">
      <c r="A8" s="24">
        <v>1</v>
      </c>
      <c r="B8" s="27" t="s">
        <v>42</v>
      </c>
      <c r="C8" s="27" t="s">
        <v>10</v>
      </c>
      <c r="D8" s="44" t="s">
        <v>43</v>
      </c>
      <c r="E8" s="27">
        <v>1100</v>
      </c>
      <c r="F8" s="26">
        <v>6.77</v>
      </c>
      <c r="G8" s="27">
        <v>255</v>
      </c>
      <c r="H8" s="37">
        <v>845</v>
      </c>
      <c r="I8" s="37">
        <v>0</v>
      </c>
      <c r="J8" s="34"/>
      <c r="K8" s="27"/>
      <c r="L8" s="27"/>
      <c r="M8" s="27"/>
      <c r="N8" s="26"/>
      <c r="O8" s="26"/>
      <c r="P8" s="88">
        <v>13749</v>
      </c>
      <c r="Q8" s="87">
        <v>22024</v>
      </c>
      <c r="R8" s="89">
        <v>17376</v>
      </c>
      <c r="S8" s="90">
        <v>4648</v>
      </c>
      <c r="T8" s="91" t="s">
        <v>72</v>
      </c>
    </row>
    <row r="9" spans="1:20" ht="21.75" customHeight="1">
      <c r="A9" s="77" t="s">
        <v>44</v>
      </c>
      <c r="B9" s="77"/>
      <c r="C9" s="77"/>
      <c r="D9" s="77"/>
      <c r="E9" s="28">
        <f>SUM(E8:E8)</f>
        <v>1100</v>
      </c>
      <c r="F9" s="28">
        <f>SUM(F8:F8)</f>
        <v>6.77</v>
      </c>
      <c r="G9" s="28">
        <f>SUM(G8:G8)</f>
        <v>255</v>
      </c>
      <c r="H9" s="29">
        <f>SUM(H8:H8)</f>
        <v>845</v>
      </c>
      <c r="I9" s="29">
        <f>SUM(I8:I8)</f>
        <v>0</v>
      </c>
      <c r="J9" s="29"/>
      <c r="K9" s="28"/>
      <c r="L9" s="28"/>
      <c r="M9" s="28"/>
      <c r="N9" s="28"/>
      <c r="O9" s="28"/>
      <c r="P9" s="28">
        <f>SUM(P8:P8)</f>
        <v>13749</v>
      </c>
      <c r="Q9" s="40">
        <f>SUM(Q8:Q8)</f>
        <v>22024</v>
      </c>
      <c r="R9" s="40">
        <f>SUM(R8:R8)</f>
        <v>17376</v>
      </c>
      <c r="S9" s="40">
        <f>SUM(S8:S8)</f>
        <v>4648</v>
      </c>
      <c r="T9" s="32"/>
    </row>
    <row r="10" spans="1:20" ht="62.25" customHeight="1">
      <c r="A10" s="24">
        <v>2</v>
      </c>
      <c r="B10" s="27" t="s">
        <v>45</v>
      </c>
      <c r="C10" s="27" t="s">
        <v>11</v>
      </c>
      <c r="D10" s="41">
        <v>2012.6</v>
      </c>
      <c r="E10" s="27">
        <v>700</v>
      </c>
      <c r="F10" s="26">
        <v>3.27</v>
      </c>
      <c r="G10" s="27">
        <v>0</v>
      </c>
      <c r="H10" s="34">
        <v>700</v>
      </c>
      <c r="I10" s="34">
        <v>0</v>
      </c>
      <c r="J10" s="34"/>
      <c r="K10" s="27"/>
      <c r="L10" s="27"/>
      <c r="M10" s="27"/>
      <c r="N10" s="26"/>
      <c r="O10" s="26"/>
      <c r="P10" s="95">
        <v>8719</v>
      </c>
      <c r="Q10" s="92">
        <v>12890</v>
      </c>
      <c r="R10" s="93">
        <v>12602</v>
      </c>
      <c r="S10" s="96">
        <v>288</v>
      </c>
      <c r="T10" s="94" t="s">
        <v>73</v>
      </c>
    </row>
    <row r="11" spans="1:20" ht="22.5" customHeight="1">
      <c r="A11" s="77" t="s">
        <v>46</v>
      </c>
      <c r="B11" s="77"/>
      <c r="C11" s="77"/>
      <c r="D11" s="77"/>
      <c r="E11" s="28">
        <f>SUM(E10:E10)</f>
        <v>700</v>
      </c>
      <c r="F11" s="28">
        <f>SUM(F10:F10)</f>
        <v>3.27</v>
      </c>
      <c r="G11" s="28">
        <f>SUM(G10:G10)</f>
        <v>0</v>
      </c>
      <c r="H11" s="28">
        <f>SUM(H10:H10)</f>
        <v>700</v>
      </c>
      <c r="I11" s="28">
        <f>SUM(I10:I10)</f>
        <v>0</v>
      </c>
      <c r="J11" s="29"/>
      <c r="K11" s="28"/>
      <c r="L11" s="28"/>
      <c r="M11" s="28"/>
      <c r="N11" s="28"/>
      <c r="O11" s="28"/>
      <c r="P11" s="28">
        <f>SUM(P10:P10)</f>
        <v>8719</v>
      </c>
      <c r="Q11" s="40">
        <f>SUM(Q10:Q10)</f>
        <v>12890</v>
      </c>
      <c r="R11" s="40">
        <f>SUM(R10:R10)</f>
        <v>12602</v>
      </c>
      <c r="S11" s="40">
        <f>SUM(S10:S10)</f>
        <v>288</v>
      </c>
      <c r="T11" s="32"/>
    </row>
    <row r="12" spans="1:20" ht="87" customHeight="1">
      <c r="A12" s="24">
        <v>3</v>
      </c>
      <c r="B12" s="27" t="s">
        <v>47</v>
      </c>
      <c r="C12" s="27" t="s">
        <v>12</v>
      </c>
      <c r="D12" s="41">
        <v>2012.6</v>
      </c>
      <c r="E12" s="27">
        <v>800</v>
      </c>
      <c r="F12" s="26">
        <v>5.13</v>
      </c>
      <c r="G12" s="27">
        <v>200</v>
      </c>
      <c r="H12" s="27">
        <v>600</v>
      </c>
      <c r="I12" s="27">
        <v>0</v>
      </c>
      <c r="J12" s="34"/>
      <c r="K12" s="27"/>
      <c r="L12" s="27"/>
      <c r="M12" s="27"/>
      <c r="N12" s="26"/>
      <c r="O12" s="26"/>
      <c r="P12" s="100">
        <v>12000</v>
      </c>
      <c r="Q12" s="101">
        <v>23843</v>
      </c>
      <c r="R12" s="97">
        <v>20239</v>
      </c>
      <c r="S12" s="99">
        <v>3604</v>
      </c>
      <c r="T12" s="98" t="s">
        <v>74</v>
      </c>
    </row>
    <row r="13" spans="1:20" ht="27" customHeight="1">
      <c r="A13" s="77" t="s">
        <v>48</v>
      </c>
      <c r="B13" s="77"/>
      <c r="C13" s="77"/>
      <c r="D13" s="77"/>
      <c r="E13" s="28">
        <v>800</v>
      </c>
      <c r="F13" s="28">
        <v>5.13</v>
      </c>
      <c r="G13" s="28">
        <f>G12</f>
        <v>200</v>
      </c>
      <c r="H13" s="28">
        <f>H12</f>
        <v>600</v>
      </c>
      <c r="I13" s="28">
        <v>0</v>
      </c>
      <c r="J13" s="29"/>
      <c r="K13" s="28"/>
      <c r="L13" s="28"/>
      <c r="M13" s="28"/>
      <c r="N13" s="28"/>
      <c r="O13" s="28"/>
      <c r="P13" s="28">
        <f>P12</f>
        <v>12000</v>
      </c>
      <c r="Q13" s="28">
        <f>R13+S13</f>
        <v>23843</v>
      </c>
      <c r="R13" s="28">
        <f>R12</f>
        <v>20239</v>
      </c>
      <c r="S13" s="28">
        <f>S12</f>
        <v>3604</v>
      </c>
      <c r="T13" s="32"/>
    </row>
    <row r="14" spans="1:20" ht="81.75" customHeight="1">
      <c r="A14" s="24">
        <v>4</v>
      </c>
      <c r="B14" s="27" t="s">
        <v>49</v>
      </c>
      <c r="C14" s="27" t="s">
        <v>13</v>
      </c>
      <c r="D14" s="41">
        <v>2012.6</v>
      </c>
      <c r="E14" s="24">
        <v>2900</v>
      </c>
      <c r="F14" s="52">
        <v>28.8</v>
      </c>
      <c r="G14" s="24">
        <v>0</v>
      </c>
      <c r="H14" s="34">
        <v>2900</v>
      </c>
      <c r="I14" s="34">
        <v>0</v>
      </c>
      <c r="J14" s="34"/>
      <c r="K14" s="27"/>
      <c r="L14" s="27"/>
      <c r="M14" s="27"/>
      <c r="N14" s="26"/>
      <c r="O14" s="26"/>
      <c r="P14" s="104">
        <v>83750</v>
      </c>
      <c r="Q14" s="105">
        <v>101422</v>
      </c>
      <c r="R14" s="102">
        <v>93634</v>
      </c>
      <c r="S14" s="102">
        <v>7788</v>
      </c>
      <c r="T14" s="103" t="s">
        <v>75</v>
      </c>
    </row>
    <row r="15" spans="1:20" ht="46.5" customHeight="1">
      <c r="A15" s="24">
        <v>5</v>
      </c>
      <c r="B15" s="27" t="s">
        <v>50</v>
      </c>
      <c r="C15" s="27" t="s">
        <v>13</v>
      </c>
      <c r="D15" s="41">
        <v>2012.6</v>
      </c>
      <c r="E15" s="24">
        <v>600</v>
      </c>
      <c r="F15" s="52">
        <v>5</v>
      </c>
      <c r="G15" s="24">
        <v>0</v>
      </c>
      <c r="H15" s="34">
        <v>600</v>
      </c>
      <c r="I15" s="34">
        <v>0</v>
      </c>
      <c r="J15" s="53">
        <v>41944</v>
      </c>
      <c r="K15" s="27">
        <v>600</v>
      </c>
      <c r="L15" s="27">
        <v>0</v>
      </c>
      <c r="M15" s="39"/>
      <c r="N15" s="26"/>
      <c r="O15" s="26"/>
      <c r="P15" s="104">
        <v>13208</v>
      </c>
      <c r="Q15" s="105">
        <v>17169</v>
      </c>
      <c r="R15" s="102">
        <v>14979</v>
      </c>
      <c r="S15" s="102">
        <v>2190</v>
      </c>
      <c r="T15" s="106" t="s">
        <v>76</v>
      </c>
    </row>
    <row r="16" spans="1:20" ht="24.75" customHeight="1">
      <c r="A16" s="77" t="s">
        <v>51</v>
      </c>
      <c r="B16" s="77"/>
      <c r="C16" s="77"/>
      <c r="D16" s="77"/>
      <c r="E16" s="28">
        <f>SUM(E14:E15)</f>
        <v>3500</v>
      </c>
      <c r="F16" s="28">
        <f>SUM(F14:F15)</f>
        <v>33.799999999999997</v>
      </c>
      <c r="G16" s="28">
        <f>SUM(G14:G15)</f>
        <v>0</v>
      </c>
      <c r="H16" s="29">
        <f>SUM(H14:H15)</f>
        <v>3500</v>
      </c>
      <c r="I16" s="29">
        <f>SUM(I14:I15)</f>
        <v>0</v>
      </c>
      <c r="J16" s="29"/>
      <c r="K16" s="29">
        <f>SUM(K14:K15)</f>
        <v>600</v>
      </c>
      <c r="L16" s="29">
        <f>SUM(L14:L15)</f>
        <v>0</v>
      </c>
      <c r="M16" s="28"/>
      <c r="N16" s="28">
        <v>0</v>
      </c>
      <c r="O16" s="28"/>
      <c r="P16" s="28">
        <f>SUM(P14:P15)</f>
        <v>96958</v>
      </c>
      <c r="Q16" s="40">
        <f>SUM(Q14:Q15)</f>
        <v>118591</v>
      </c>
      <c r="R16" s="40">
        <f>SUM(R14:R15)</f>
        <v>108613</v>
      </c>
      <c r="S16" s="40">
        <f>SUM(S14:S15)</f>
        <v>9978</v>
      </c>
      <c r="T16" s="32"/>
    </row>
    <row r="17" spans="1:20" ht="43.5" customHeight="1">
      <c r="A17" s="64" t="s">
        <v>68</v>
      </c>
      <c r="B17" s="64" t="s">
        <v>16</v>
      </c>
      <c r="C17" s="64"/>
      <c r="D17" s="64"/>
      <c r="E17" s="56">
        <f>SUM(E19,E21)</f>
        <v>2883</v>
      </c>
      <c r="F17" s="56">
        <f t="shared" ref="F17:S17" si="1">SUM(F19,F21)</f>
        <v>27.52</v>
      </c>
      <c r="G17" s="56">
        <f t="shared" si="1"/>
        <v>0</v>
      </c>
      <c r="H17" s="56">
        <f t="shared" si="1"/>
        <v>2883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6">
        <f t="shared" si="1"/>
        <v>0</v>
      </c>
      <c r="M17" s="56">
        <f t="shared" si="1"/>
        <v>0</v>
      </c>
      <c r="N17" s="56">
        <f t="shared" si="1"/>
        <v>0</v>
      </c>
      <c r="O17" s="56">
        <f t="shared" si="1"/>
        <v>0</v>
      </c>
      <c r="P17" s="56">
        <f t="shared" si="1"/>
        <v>80414</v>
      </c>
      <c r="Q17" s="56">
        <f t="shared" si="1"/>
        <v>65636</v>
      </c>
      <c r="R17" s="56">
        <f t="shared" si="1"/>
        <v>48362</v>
      </c>
      <c r="S17" s="56">
        <f t="shared" si="1"/>
        <v>17274</v>
      </c>
      <c r="T17" s="56"/>
    </row>
    <row r="18" spans="1:20" ht="72" customHeight="1">
      <c r="A18" s="23">
        <v>6</v>
      </c>
      <c r="B18" s="24" t="s">
        <v>53</v>
      </c>
      <c r="C18" s="24" t="s">
        <v>11</v>
      </c>
      <c r="D18" s="35" t="s">
        <v>54</v>
      </c>
      <c r="E18" s="33">
        <v>383</v>
      </c>
      <c r="F18" s="33">
        <v>2.52</v>
      </c>
      <c r="G18" s="27">
        <v>0</v>
      </c>
      <c r="H18" s="27">
        <v>383</v>
      </c>
      <c r="I18" s="27">
        <v>0</v>
      </c>
      <c r="J18" s="26"/>
      <c r="K18" s="27"/>
      <c r="L18" s="27"/>
      <c r="M18" s="27"/>
      <c r="N18" s="26"/>
      <c r="O18" s="26"/>
      <c r="P18" s="109">
        <v>5024</v>
      </c>
      <c r="Q18" s="108">
        <v>4008</v>
      </c>
      <c r="R18" s="109">
        <v>3422</v>
      </c>
      <c r="S18" s="109">
        <v>586</v>
      </c>
      <c r="T18" s="107" t="s">
        <v>77</v>
      </c>
    </row>
    <row r="19" spans="1:20" ht="20.25">
      <c r="A19" s="63" t="s">
        <v>46</v>
      </c>
      <c r="B19" s="63"/>
      <c r="C19" s="63"/>
      <c r="D19" s="63"/>
      <c r="E19" s="28">
        <f>SUM(E18:E18)</f>
        <v>383</v>
      </c>
      <c r="F19" s="28">
        <f>SUM(F18:F18)</f>
        <v>2.52</v>
      </c>
      <c r="G19" s="28">
        <f>SUM(G18:G18)</f>
        <v>0</v>
      </c>
      <c r="H19" s="36">
        <f>SUM(H18:H18)</f>
        <v>383</v>
      </c>
      <c r="I19" s="28">
        <f>SUM(I18:I18)</f>
        <v>0</v>
      </c>
      <c r="J19" s="30"/>
      <c r="K19" s="28"/>
      <c r="L19" s="28"/>
      <c r="M19" s="28"/>
      <c r="N19" s="30"/>
      <c r="O19" s="30"/>
      <c r="P19" s="29">
        <f>SUM(P18:P18)</f>
        <v>5024</v>
      </c>
      <c r="Q19" s="31">
        <f>SUM(Q18:Q18)</f>
        <v>4008</v>
      </c>
      <c r="R19" s="31">
        <f>SUM(R18:R18)</f>
        <v>3422</v>
      </c>
      <c r="S19" s="31">
        <f>SUM(S18:S18)</f>
        <v>586</v>
      </c>
      <c r="T19" s="32"/>
    </row>
    <row r="20" spans="1:20" ht="69.75" customHeight="1">
      <c r="A20" s="23">
        <v>7</v>
      </c>
      <c r="B20" s="24" t="s">
        <v>55</v>
      </c>
      <c r="C20" s="24" t="s">
        <v>14</v>
      </c>
      <c r="D20" s="35" t="s">
        <v>56</v>
      </c>
      <c r="E20" s="33">
        <v>2500</v>
      </c>
      <c r="F20" s="33">
        <v>25</v>
      </c>
      <c r="G20" s="27">
        <v>0</v>
      </c>
      <c r="H20" s="38">
        <v>2500</v>
      </c>
      <c r="I20" s="34">
        <v>0</v>
      </c>
      <c r="J20" s="26"/>
      <c r="K20" s="27"/>
      <c r="L20" s="27"/>
      <c r="M20" s="27"/>
      <c r="N20" s="26"/>
      <c r="O20" s="26"/>
      <c r="P20" s="111">
        <v>75390</v>
      </c>
      <c r="Q20" s="110">
        <v>61628</v>
      </c>
      <c r="R20" s="111">
        <v>44940</v>
      </c>
      <c r="S20" s="111">
        <v>16688</v>
      </c>
      <c r="T20" s="112" t="s">
        <v>78</v>
      </c>
    </row>
    <row r="21" spans="1:20" ht="20.25">
      <c r="A21" s="63" t="s">
        <v>57</v>
      </c>
      <c r="B21" s="63"/>
      <c r="C21" s="63"/>
      <c r="D21" s="63"/>
      <c r="E21" s="28">
        <f>SUM(E20:E20)</f>
        <v>2500</v>
      </c>
      <c r="F21" s="28">
        <f>SUM(F20:F20)</f>
        <v>25</v>
      </c>
      <c r="G21" s="28">
        <f>SUM(G20:G20)</f>
        <v>0</v>
      </c>
      <c r="H21" s="28">
        <f>SUM(H20:H20)</f>
        <v>2500</v>
      </c>
      <c r="I21" s="28">
        <f>SUM(I20:I20)</f>
        <v>0</v>
      </c>
      <c r="J21" s="30"/>
      <c r="K21" s="28"/>
      <c r="L21" s="28"/>
      <c r="M21" s="28"/>
      <c r="N21" s="30"/>
      <c r="O21" s="30"/>
      <c r="P21" s="29">
        <f>SUM(P20:P20)</f>
        <v>75390</v>
      </c>
      <c r="Q21" s="31">
        <f>SUM(Q20:Q20)</f>
        <v>61628</v>
      </c>
      <c r="R21" s="31">
        <f>SUM(R20:R20)</f>
        <v>44940</v>
      </c>
      <c r="S21" s="31">
        <f>SUM(S20:S20)</f>
        <v>16688</v>
      </c>
      <c r="T21" s="32"/>
    </row>
    <row r="22" spans="1:20" ht="42" customHeight="1">
      <c r="A22" s="68" t="s">
        <v>69</v>
      </c>
      <c r="B22" s="69"/>
      <c r="C22" s="69"/>
      <c r="D22" s="70"/>
      <c r="E22" s="54">
        <f t="shared" ref="E22:T22" si="2">E24+E26</f>
        <v>1183</v>
      </c>
      <c r="F22" s="54">
        <f t="shared" si="2"/>
        <v>9.2199999999999989</v>
      </c>
      <c r="G22" s="54">
        <f t="shared" si="2"/>
        <v>800</v>
      </c>
      <c r="H22" s="54">
        <f t="shared" si="2"/>
        <v>383</v>
      </c>
      <c r="I22" s="54">
        <f t="shared" si="2"/>
        <v>0</v>
      </c>
      <c r="J22" s="54">
        <f t="shared" si="2"/>
        <v>0</v>
      </c>
      <c r="K22" s="54">
        <f t="shared" si="2"/>
        <v>0</v>
      </c>
      <c r="L22" s="54">
        <f t="shared" si="2"/>
        <v>0</v>
      </c>
      <c r="M22" s="54">
        <f t="shared" si="2"/>
        <v>0</v>
      </c>
      <c r="N22" s="54">
        <f t="shared" si="2"/>
        <v>0</v>
      </c>
      <c r="O22" s="54">
        <f t="shared" si="2"/>
        <v>0</v>
      </c>
      <c r="P22" s="54">
        <f t="shared" si="2"/>
        <v>21983</v>
      </c>
      <c r="Q22" s="54">
        <f t="shared" si="2"/>
        <v>12138</v>
      </c>
      <c r="R22" s="54">
        <f t="shared" si="2"/>
        <v>3422</v>
      </c>
      <c r="S22" s="54">
        <f t="shared" si="2"/>
        <v>8716</v>
      </c>
      <c r="T22" s="54">
        <f t="shared" si="2"/>
        <v>0</v>
      </c>
    </row>
    <row r="23" spans="1:20" ht="96.75" customHeight="1">
      <c r="A23" s="24">
        <v>8</v>
      </c>
      <c r="B23" s="43" t="s">
        <v>58</v>
      </c>
      <c r="C23" s="44" t="s">
        <v>11</v>
      </c>
      <c r="D23" s="27">
        <v>2014.3</v>
      </c>
      <c r="E23" s="25">
        <v>383</v>
      </c>
      <c r="F23" s="25">
        <v>1.92</v>
      </c>
      <c r="G23" s="42">
        <v>0</v>
      </c>
      <c r="H23" s="42">
        <v>383</v>
      </c>
      <c r="I23" s="42">
        <v>0</v>
      </c>
      <c r="J23" s="45"/>
      <c r="K23" s="42"/>
      <c r="L23" s="42"/>
      <c r="M23" s="42"/>
      <c r="N23" s="42"/>
      <c r="O23" s="42"/>
      <c r="P23" s="113">
        <v>5070</v>
      </c>
      <c r="Q23" s="114">
        <v>1746</v>
      </c>
      <c r="R23" s="113">
        <v>1422</v>
      </c>
      <c r="S23" s="113">
        <v>324</v>
      </c>
      <c r="T23" s="115" t="s">
        <v>79</v>
      </c>
    </row>
    <row r="24" spans="1:20" ht="20.25">
      <c r="A24" s="65" t="s">
        <v>46</v>
      </c>
      <c r="B24" s="66"/>
      <c r="C24" s="66"/>
      <c r="D24" s="67"/>
      <c r="E24" s="28">
        <f>SUM(E23:E23)</f>
        <v>383</v>
      </c>
      <c r="F24" s="46">
        <f>SUM(F23:F23)</f>
        <v>1.92</v>
      </c>
      <c r="G24" s="28">
        <f>SUM(G23:G23)</f>
        <v>0</v>
      </c>
      <c r="H24" s="28">
        <f>SUM(H23:H23)</f>
        <v>383</v>
      </c>
      <c r="I24" s="29">
        <f>SUM(I23:I23)</f>
        <v>0</v>
      </c>
      <c r="J24" s="28"/>
      <c r="K24" s="28"/>
      <c r="L24" s="28"/>
      <c r="M24" s="28"/>
      <c r="N24" s="28"/>
      <c r="O24" s="28"/>
      <c r="P24" s="28">
        <f>SUM(P23:P23)</f>
        <v>5070</v>
      </c>
      <c r="Q24" s="28">
        <f t="shared" ref="Q24:S24" si="3">SUM(Q23:Q23)</f>
        <v>1746</v>
      </c>
      <c r="R24" s="28">
        <f t="shared" si="3"/>
        <v>1422</v>
      </c>
      <c r="S24" s="28">
        <f t="shared" si="3"/>
        <v>324</v>
      </c>
      <c r="T24" s="32"/>
    </row>
    <row r="25" spans="1:20" ht="204.75" customHeight="1">
      <c r="A25" s="23">
        <v>9</v>
      </c>
      <c r="B25" s="24" t="s">
        <v>59</v>
      </c>
      <c r="C25" s="42" t="s">
        <v>70</v>
      </c>
      <c r="D25" s="27">
        <v>2014.3</v>
      </c>
      <c r="E25" s="27">
        <v>800</v>
      </c>
      <c r="F25" s="27">
        <v>7.3</v>
      </c>
      <c r="G25" s="27">
        <v>800</v>
      </c>
      <c r="H25" s="27">
        <v>0</v>
      </c>
      <c r="I25" s="27">
        <v>0</v>
      </c>
      <c r="J25" s="27"/>
      <c r="K25" s="27"/>
      <c r="L25" s="27"/>
      <c r="M25" s="27"/>
      <c r="N25" s="27"/>
      <c r="O25" s="27"/>
      <c r="P25" s="117">
        <v>16913</v>
      </c>
      <c r="Q25" s="118">
        <v>10392</v>
      </c>
      <c r="R25" s="119">
        <v>2000</v>
      </c>
      <c r="S25" s="120">
        <v>8392</v>
      </c>
      <c r="T25" s="116" t="s">
        <v>80</v>
      </c>
    </row>
    <row r="26" spans="1:20" ht="53.25" customHeight="1">
      <c r="A26" s="65" t="s">
        <v>52</v>
      </c>
      <c r="B26" s="66"/>
      <c r="C26" s="66"/>
      <c r="D26" s="67"/>
      <c r="E26" s="28">
        <f t="shared" ref="E26:S26" si="4">SUM(E25:E25)</f>
        <v>800</v>
      </c>
      <c r="F26" s="28">
        <f t="shared" si="4"/>
        <v>7.3</v>
      </c>
      <c r="G26" s="28">
        <f t="shared" si="4"/>
        <v>800</v>
      </c>
      <c r="H26" s="28">
        <f t="shared" si="4"/>
        <v>0</v>
      </c>
      <c r="I26" s="28">
        <f t="shared" si="4"/>
        <v>0</v>
      </c>
      <c r="J26" s="28">
        <f t="shared" si="4"/>
        <v>0</v>
      </c>
      <c r="K26" s="28">
        <f t="shared" si="4"/>
        <v>0</v>
      </c>
      <c r="L26" s="28">
        <f t="shared" si="4"/>
        <v>0</v>
      </c>
      <c r="M26" s="28">
        <f t="shared" si="4"/>
        <v>0</v>
      </c>
      <c r="N26" s="28">
        <f t="shared" si="4"/>
        <v>0</v>
      </c>
      <c r="O26" s="28">
        <f t="shared" si="4"/>
        <v>0</v>
      </c>
      <c r="P26" s="28">
        <f t="shared" si="4"/>
        <v>16913</v>
      </c>
      <c r="Q26" s="40">
        <f t="shared" si="4"/>
        <v>10392</v>
      </c>
      <c r="R26" s="28">
        <f t="shared" si="4"/>
        <v>2000</v>
      </c>
      <c r="S26" s="28">
        <f t="shared" si="4"/>
        <v>8392</v>
      </c>
      <c r="T26" s="32"/>
    </row>
    <row r="27" spans="1:20" ht="40.5" customHeight="1">
      <c r="A27" s="62" t="s">
        <v>71</v>
      </c>
      <c r="B27" s="62"/>
      <c r="C27" s="62"/>
      <c r="D27" s="62"/>
      <c r="E27" s="24">
        <f>E7+E17+E22</f>
        <v>10166</v>
      </c>
      <c r="F27" s="57">
        <f t="shared" ref="F27:S27" si="5">F7+F17+F22</f>
        <v>85.71</v>
      </c>
      <c r="G27" s="57">
        <f t="shared" si="5"/>
        <v>1255</v>
      </c>
      <c r="H27" s="57">
        <f t="shared" si="5"/>
        <v>8911</v>
      </c>
      <c r="I27" s="57">
        <f t="shared" si="5"/>
        <v>0</v>
      </c>
      <c r="J27" s="57">
        <f t="shared" si="5"/>
        <v>0</v>
      </c>
      <c r="K27" s="57">
        <f t="shared" si="5"/>
        <v>600</v>
      </c>
      <c r="L27" s="57">
        <f t="shared" si="5"/>
        <v>0</v>
      </c>
      <c r="M27" s="57">
        <f t="shared" si="5"/>
        <v>0</v>
      </c>
      <c r="N27" s="57">
        <f t="shared" si="5"/>
        <v>0</v>
      </c>
      <c r="O27" s="57">
        <f t="shared" si="5"/>
        <v>0</v>
      </c>
      <c r="P27" s="57">
        <f t="shared" si="5"/>
        <v>233823</v>
      </c>
      <c r="Q27" s="57">
        <f t="shared" si="5"/>
        <v>255122</v>
      </c>
      <c r="R27" s="57">
        <f t="shared" si="5"/>
        <v>210614</v>
      </c>
      <c r="S27" s="57">
        <f t="shared" si="5"/>
        <v>44508</v>
      </c>
      <c r="T27" s="47"/>
    </row>
    <row r="35" spans="4:15" ht="20.25">
      <c r="D35" s="21"/>
    </row>
    <row r="37" spans="4:15">
      <c r="O37" s="20" t="s">
        <v>61</v>
      </c>
    </row>
  </sheetData>
  <mergeCells count="33"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  <mergeCell ref="A7:D7"/>
    <mergeCell ref="A9:D9"/>
    <mergeCell ref="A11:D11"/>
    <mergeCell ref="A13:D13"/>
    <mergeCell ref="K5:L5"/>
    <mergeCell ref="M5:M6"/>
    <mergeCell ref="N5:O5"/>
    <mergeCell ref="P5:P6"/>
    <mergeCell ref="H5:I5"/>
    <mergeCell ref="J5:J6"/>
    <mergeCell ref="A27:D27"/>
    <mergeCell ref="A19:D19"/>
    <mergeCell ref="A21:D21"/>
    <mergeCell ref="A17:D17"/>
    <mergeCell ref="A24:D24"/>
    <mergeCell ref="A26:D26"/>
    <mergeCell ref="A22:D22"/>
  </mergeCells>
  <phoneticPr fontId="27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9"/>
      <c r="D7" s="19"/>
      <c r="E7" s="19"/>
      <c r="F7" s="19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2015-08-28T08:24:11Z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