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895" windowHeight="10350" firstSheet="2" activeTab="2"/>
  </bookViews>
  <sheets>
    <sheet name="汇总表1" sheetId="1" r:id="rId1"/>
    <sheet name="汇总表2" sheetId="2" r:id="rId2"/>
    <sheet name="公示项目册" sheetId="3" r:id="rId3"/>
    <sheet name="Sheet1" sheetId="4" r:id="rId4"/>
  </sheets>
  <definedNames>
    <definedName name="_xlnm.Print_Area" localSheetId="2">公示项目册!$A$1:$T$34</definedName>
  </definedNames>
  <calcPr calcId="144525"/>
</workbook>
</file>

<file path=xl/sharedStrings.xml><?xml version="1.0" encoding="utf-8"?>
<sst xmlns="http://schemas.openxmlformats.org/spreadsheetml/2006/main" count="96">
  <si>
    <t>西咸新区2008-2014年保障性安居工程建设项目进展情况统计</t>
  </si>
  <si>
    <t>项目年度</t>
  </si>
  <si>
    <t>目标任务</t>
  </si>
  <si>
    <t>实际开工套数</t>
  </si>
  <si>
    <t>在建套数</t>
  </si>
  <si>
    <t>基本建成套数</t>
  </si>
  <si>
    <t>已竣工套数</t>
  </si>
  <si>
    <t>竣工并分配入住套数</t>
  </si>
  <si>
    <t>完成投资</t>
  </si>
  <si>
    <t>小计</t>
  </si>
  <si>
    <t>廉租房</t>
  </si>
  <si>
    <t>公租房</t>
  </si>
  <si>
    <t>经适房</t>
  </si>
  <si>
    <t>限价房</t>
  </si>
  <si>
    <t>棚户区</t>
  </si>
  <si>
    <t>2008-2010</t>
  </si>
  <si>
    <t>合计</t>
  </si>
  <si>
    <t>西咸新区2014年保障性安居工程建设项目进展情况统计</t>
  </si>
  <si>
    <t>2014年基本建成套数</t>
  </si>
  <si>
    <t>2014年竣工套数</t>
  </si>
  <si>
    <t>2014年入住套数</t>
  </si>
  <si>
    <t>2014年完成投资</t>
  </si>
  <si>
    <t>2016年泾河新城保障性住房建设项目进展情况</t>
  </si>
  <si>
    <t>单位：万平方米、套、万元</t>
  </si>
  <si>
    <t>序号</t>
  </si>
  <si>
    <t>项目名称</t>
  </si>
  <si>
    <t>项目类型</t>
  </si>
  <si>
    <t>开工时间</t>
  </si>
  <si>
    <t>实际建设规模</t>
  </si>
  <si>
    <t>项目进展完成情况（截止9月27日）</t>
  </si>
  <si>
    <t>形象进度备注</t>
  </si>
  <si>
    <t>基本建成情况</t>
  </si>
  <si>
    <t>竣工情况</t>
  </si>
  <si>
    <t>分配入住情况</t>
  </si>
  <si>
    <t>完成投资情况</t>
  </si>
  <si>
    <t>累计基本建成套数</t>
  </si>
  <si>
    <t>竣工时间</t>
  </si>
  <si>
    <t>累计竣工套数</t>
  </si>
  <si>
    <t>分配时间</t>
  </si>
  <si>
    <t>计划总投资</t>
  </si>
  <si>
    <t>累计完成投资</t>
  </si>
  <si>
    <t>套数</t>
  </si>
  <si>
    <t>面积</t>
  </si>
  <si>
    <t>其中：在2016年基本建成套数</t>
  </si>
  <si>
    <t>其中：在2016年竣工套数</t>
  </si>
  <si>
    <t>其中：在2016年分配入住套数</t>
  </si>
  <si>
    <t>其中：2015年底前累计完成投资</t>
  </si>
  <si>
    <t>2016年完成投资</t>
  </si>
  <si>
    <t>2012年项目总计</t>
  </si>
  <si>
    <t>总计</t>
  </si>
  <si>
    <t>泾河新城崇文重点镇廉租房(3号、8号地块)</t>
  </si>
  <si>
    <t xml:space="preserve">2012.6 </t>
  </si>
  <si>
    <t>465</t>
  </si>
  <si>
    <t>C2楼已分配465套，C1单体完工。</t>
  </si>
  <si>
    <t>廉租房小计</t>
  </si>
  <si>
    <t>泾河新城崇文重点镇8号地块公租房</t>
  </si>
  <si>
    <t>12998</t>
  </si>
  <si>
    <t>单体工程完工。备注，此项目已更名为泾河新城崇文重点镇8号地块公租房。</t>
  </si>
  <si>
    <t>公租房小计</t>
  </si>
  <si>
    <t xml:space="preserve"> 泾河新城崇文重点镇3号地经适房</t>
  </si>
  <si>
    <t>25112</t>
  </si>
  <si>
    <t>B1楼-B3楼单体竣工，B4弱电施工</t>
  </si>
  <si>
    <t>经适房小计</t>
  </si>
  <si>
    <t xml:space="preserve">泾河新城崇文重点镇限价房( 1号、3号、8号地块）
</t>
  </si>
  <si>
    <t>103308</t>
  </si>
  <si>
    <t>1、3、8号地块共2900套单体竣工，回购用于货币化安置；</t>
  </si>
  <si>
    <t>泾都一号住宅小区</t>
  </si>
  <si>
    <t>17714</t>
  </si>
  <si>
    <t>已达到竣工验收条件。</t>
  </si>
  <si>
    <t>限价房小计</t>
  </si>
  <si>
    <t>2013年项目合计</t>
  </si>
  <si>
    <t>泾河新城崇文重点镇8号地块保障房一期工程第二标段（其中2013年公租房）</t>
  </si>
  <si>
    <t>2013.3.1</t>
  </si>
  <si>
    <t>A4楼383套单体完工。
备注：泾河新城崇文镇8号地块保障房一期工程第二标段（其中2013年公租房）</t>
  </si>
  <si>
    <t>泾河新城崇文重点镇1号地块城市棚户区改造项目</t>
  </si>
  <si>
    <t>2013.5.1</t>
  </si>
  <si>
    <t>4号楼-13号楼单体完工。
备注：泾河新城崇文重点镇１号地块城市棚户区改造项目。</t>
  </si>
  <si>
    <t>棚户区小计</t>
  </si>
  <si>
    <t>2014年项目总计</t>
  </si>
  <si>
    <t xml:space="preserve"> 泾河新城崇文重点镇8号地块保障房一期工程第二标段（其中2014年公租房）</t>
  </si>
  <si>
    <t>地下车库施工。备注：泾河新城崇文重点镇８号地块保障房一期第二标段（其中２０１４年公租房）</t>
  </si>
  <si>
    <t>泾河新城崇文重点镇2号地块安置房项目（其中建设2014年城市棚户区改造房800套）</t>
  </si>
  <si>
    <t>棚改</t>
  </si>
  <si>
    <t>11#、16#、17#楼二次结构施工。</t>
  </si>
  <si>
    <t>泾河新城焦村城市棚户区改造项目</t>
  </si>
  <si>
    <t>土方开挖。</t>
  </si>
  <si>
    <t>棚户区改造小计</t>
  </si>
  <si>
    <t>2015年项目总计</t>
  </si>
  <si>
    <t>泾河新城棚户区改造项目--瀛洲新苑</t>
  </si>
  <si>
    <t>1号楼—6号楼主体施工至13—19层，11号楼主体结构施工至4层。</t>
  </si>
  <si>
    <t>2016年项目总计</t>
  </si>
  <si>
    <t>泾河新城泾干镇花李片区棚户区改造项目</t>
  </si>
  <si>
    <t>已完成612户货币化安置协议签订工作</t>
  </si>
  <si>
    <t>泾河新城高庄镇山西庄村棚户改造项目</t>
  </si>
  <si>
    <t>7号楼完成工程桩灌注99根。</t>
  </si>
  <si>
    <t xml:space="preserve"> </t>
  </si>
</sst>
</file>

<file path=xl/styles.xml><?xml version="1.0" encoding="utf-8"?>
<styleSheet xmlns="http://schemas.openxmlformats.org/spreadsheetml/2006/main">
  <numFmts count="9">
    <numFmt numFmtId="43" formatCode="_ * #,##0.00_ ;_ * \-#,##0.00_ ;_ * &quot;-&quot;??_ ;_ @_ "/>
    <numFmt numFmtId="176" formatCode="0.00_);[Red]\(0.00\)"/>
    <numFmt numFmtId="177" formatCode="0_);[Red]\(0\)"/>
    <numFmt numFmtId="178" formatCode="0;_꤀"/>
    <numFmt numFmtId="44" formatCode="_ &quot;￥&quot;* #,##0.00_ ;_ &quot;￥&quot;* \-#,##0.00_ ;_ &quot;￥&quot;* &quot;-&quot;??_ ;_ @_ "/>
    <numFmt numFmtId="179" formatCode="0_);\(0\)"/>
    <numFmt numFmtId="42" formatCode="_ &quot;￥&quot;* #,##0_ ;_ &quot;￥&quot;* \-#,##0_ ;_ &quot;￥&quot;* &quot;-&quot;_ ;_ @_ "/>
    <numFmt numFmtId="41" formatCode="_ * #,##0_ ;_ * \-#,##0_ ;_ * &quot;-&quot;_ ;_ @_ "/>
    <numFmt numFmtId="180" formatCode="0_ "/>
  </numFmts>
  <fonts count="39">
    <font>
      <sz val="12"/>
      <name val="宋体"/>
      <charset val="134"/>
    </font>
    <font>
      <sz val="16"/>
      <name val="宋体"/>
      <charset val="134"/>
    </font>
    <font>
      <sz val="12"/>
      <name val="仿宋_GB2312"/>
      <charset val="134"/>
    </font>
    <font>
      <b/>
      <sz val="24"/>
      <name val="仿宋_GB2312"/>
      <charset val="134"/>
    </font>
    <font>
      <sz val="10"/>
      <name val="仿宋_GB2312"/>
      <charset val="134"/>
    </font>
    <font>
      <sz val="18"/>
      <name val="仿宋_GB2312"/>
      <charset val="134"/>
    </font>
    <font>
      <b/>
      <sz val="16"/>
      <name val="仿宋_GB2312"/>
      <charset val="134"/>
    </font>
    <font>
      <sz val="16"/>
      <name val="仿宋_GB2312"/>
      <charset val="134"/>
    </font>
    <font>
      <sz val="16"/>
      <color indexed="8"/>
      <name val="仿宋_GB2312"/>
      <charset val="134"/>
    </font>
    <font>
      <sz val="16"/>
      <color theme="1"/>
      <name val="仿宋_GB2312"/>
      <charset val="134"/>
    </font>
    <font>
      <b/>
      <sz val="20"/>
      <name val="宋体"/>
      <charset val="134"/>
    </font>
    <font>
      <b/>
      <sz val="12"/>
      <name val="宋体"/>
      <charset val="134"/>
    </font>
    <font>
      <b/>
      <sz val="12"/>
      <color indexed="8"/>
      <name val="宋体"/>
      <charset val="134"/>
    </font>
    <font>
      <sz val="12"/>
      <color indexed="8"/>
      <name val="宋体"/>
      <charset val="134"/>
    </font>
    <font>
      <sz val="11"/>
      <color indexed="8"/>
      <name val="宋体"/>
      <charset val="134"/>
    </font>
    <font>
      <sz val="11"/>
      <color indexed="10"/>
      <name val="宋体"/>
      <charset val="134"/>
    </font>
    <font>
      <b/>
      <sz val="11"/>
      <color indexed="9"/>
      <name val="宋体"/>
      <charset val="134"/>
    </font>
    <font>
      <b/>
      <sz val="13"/>
      <color indexed="62"/>
      <name val="宋体"/>
      <charset val="134"/>
    </font>
    <font>
      <sz val="11"/>
      <color theme="1"/>
      <name val="宋体"/>
      <charset val="134"/>
      <scheme val="minor"/>
    </font>
    <font>
      <b/>
      <sz val="11"/>
      <color indexed="63"/>
      <name val="宋体"/>
      <charset val="134"/>
    </font>
    <font>
      <sz val="11"/>
      <color indexed="9"/>
      <name val="宋体"/>
      <charset val="134"/>
    </font>
    <font>
      <b/>
      <sz val="15"/>
      <color indexed="62"/>
      <name val="宋体"/>
      <charset val="134"/>
    </font>
    <font>
      <b/>
      <sz val="11"/>
      <color indexed="8"/>
      <name val="宋体"/>
      <charset val="134"/>
    </font>
    <font>
      <b/>
      <sz val="11"/>
      <color indexed="62"/>
      <name val="宋体"/>
      <charset val="134"/>
    </font>
    <font>
      <b/>
      <sz val="18"/>
      <color indexed="62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indexed="60"/>
      <name val="宋体"/>
      <charset val="134"/>
    </font>
    <font>
      <sz val="11"/>
      <color indexed="62"/>
      <name val="宋体"/>
      <charset val="134"/>
    </font>
    <font>
      <sz val="11"/>
      <color indexed="17"/>
      <name val="宋体"/>
      <charset val="134"/>
    </font>
    <font>
      <i/>
      <sz val="11"/>
      <color indexed="23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indexed="20"/>
      <name val="宋体"/>
      <charset val="134"/>
    </font>
    <font>
      <b/>
      <sz val="11"/>
      <color indexed="52"/>
      <name val="宋体"/>
      <charset val="134"/>
    </font>
    <font>
      <sz val="11"/>
      <color indexed="52"/>
      <name val="宋体"/>
      <charset val="134"/>
    </font>
    <font>
      <b/>
      <sz val="18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5"/>
      <color indexed="56"/>
      <name val="宋体"/>
      <charset val="134"/>
    </font>
    <font>
      <sz val="11"/>
      <color rgb="FF006100"/>
      <name val="宋体"/>
      <charset val="134"/>
      <scheme val="minor"/>
    </font>
  </fonts>
  <fills count="31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6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</borders>
  <cellStyleXfs count="237">
    <xf numFmtId="0" fontId="0" fillId="0" borderId="0">
      <alignment vertical="center"/>
    </xf>
    <xf numFmtId="42" fontId="18" fillId="0" borderId="0" applyFont="0" applyFill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9" fillId="4" borderId="13" applyNumberFormat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27" fillId="17" borderId="18" applyNumberFormat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4" fillId="18" borderId="0" applyNumberFormat="0" applyBorder="0" applyAlignment="0" applyProtection="0">
      <alignment vertical="center"/>
    </xf>
    <xf numFmtId="0" fontId="32" fillId="7" borderId="18" applyNumberFormat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14" borderId="15" applyNumberFormat="0" applyFont="0" applyAlignment="0" applyProtection="0">
      <alignment vertical="center"/>
    </xf>
    <xf numFmtId="0" fontId="0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9" fillId="0" borderId="0" applyNumberFormat="0" applyFill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9" fillId="4" borderId="13" applyNumberFormat="0" applyAlignment="0" applyProtection="0">
      <alignment vertical="center"/>
    </xf>
    <xf numFmtId="0" fontId="32" fillId="4" borderId="18" applyNumberFormat="0" applyAlignment="0" applyProtection="0">
      <alignment vertical="center"/>
    </xf>
    <xf numFmtId="0" fontId="16" fillId="9" borderId="11" applyNumberFormat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0" fillId="0" borderId="0"/>
    <xf numFmtId="0" fontId="20" fillId="11" borderId="0" applyNumberFormat="0" applyBorder="0" applyAlignment="0" applyProtection="0">
      <alignment vertical="center"/>
    </xf>
    <xf numFmtId="0" fontId="33" fillId="0" borderId="19" applyNumberFormat="0" applyFill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0" fillId="0" borderId="0"/>
    <xf numFmtId="0" fontId="14" fillId="4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33" fillId="0" borderId="19" applyNumberFormat="0" applyFill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9" fillId="7" borderId="13" applyNumberFormat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9" fillId="4" borderId="13" applyNumberFormat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32" fillId="4" borderId="18" applyNumberFormat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32" fillId="4" borderId="18" applyNumberForma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4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9" fillId="7" borderId="13" applyNumberFormat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4" borderId="0" applyNumberFormat="0" applyBorder="0" applyAlignment="0" applyProtection="0">
      <alignment vertical="center"/>
    </xf>
    <xf numFmtId="0" fontId="0" fillId="0" borderId="0"/>
    <xf numFmtId="0" fontId="14" fillId="4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8" fillId="0" borderId="0">
      <alignment vertical="center"/>
    </xf>
    <xf numFmtId="0" fontId="14" fillId="7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32" fillId="7" borderId="18" applyNumberFormat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6" fillId="9" borderId="11" applyNumberFormat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37" fillId="0" borderId="22" applyNumberFormat="0" applyFill="0" applyAlignment="0" applyProtection="0">
      <alignment vertical="center"/>
    </xf>
    <xf numFmtId="0" fontId="37" fillId="0" borderId="22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36" fillId="0" borderId="20" applyNumberFormat="0" applyFill="0" applyAlignment="0" applyProtection="0">
      <alignment vertical="center"/>
    </xf>
    <xf numFmtId="0" fontId="36" fillId="0" borderId="20" applyNumberFormat="0" applyFill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18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20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14" borderId="15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18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16" fillId="9" borderId="11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3" fillId="0" borderId="19" applyNumberFormat="0" applyFill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7" borderId="18" applyNumberFormat="0" applyAlignment="0" applyProtection="0">
      <alignment vertical="center"/>
    </xf>
    <xf numFmtId="0" fontId="27" fillId="17" borderId="18" applyNumberFormat="0" applyAlignment="0" applyProtection="0">
      <alignment vertical="center"/>
    </xf>
    <xf numFmtId="0" fontId="0" fillId="14" borderId="15" applyNumberFormat="0" applyFont="0" applyAlignment="0" applyProtection="0">
      <alignment vertical="center"/>
    </xf>
  </cellStyleXfs>
  <cellXfs count="111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177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195" applyFont="1" applyFill="1" applyBorder="1" applyAlignment="1">
      <alignment horizontal="center" vertical="center" wrapText="1"/>
    </xf>
    <xf numFmtId="49" fontId="5" fillId="0" borderId="0" xfId="195" applyNumberFormat="1" applyFont="1" applyFill="1" applyBorder="1" applyAlignment="1">
      <alignment horizontal="center" vertical="center" wrapText="1"/>
    </xf>
    <xf numFmtId="0" fontId="5" fillId="0" borderId="0" xfId="195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195" applyFont="1" applyFill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6" fillId="0" borderId="2" xfId="195" applyFont="1" applyFill="1" applyBorder="1" applyAlignment="1">
      <alignment horizontal="center" vertical="center" wrapText="1"/>
    </xf>
    <xf numFmtId="0" fontId="6" fillId="0" borderId="3" xfId="195" applyFont="1" applyFill="1" applyBorder="1" applyAlignment="1">
      <alignment horizontal="center" vertical="center" wrapText="1"/>
    </xf>
    <xf numFmtId="0" fontId="6" fillId="0" borderId="4" xfId="195" applyFont="1" applyFill="1" applyBorder="1" applyAlignment="1">
      <alignment horizontal="center" vertical="center" wrapText="1"/>
    </xf>
    <xf numFmtId="0" fontId="6" fillId="0" borderId="5" xfId="195" applyFont="1" applyFill="1" applyBorder="1" applyAlignment="1">
      <alignment horizontal="center" vertical="center" wrapText="1"/>
    </xf>
    <xf numFmtId="0" fontId="6" fillId="0" borderId="6" xfId="195" applyFont="1" applyFill="1" applyBorder="1" applyAlignment="1">
      <alignment horizontal="center" vertical="center" wrapText="1"/>
    </xf>
    <xf numFmtId="0" fontId="6" fillId="0" borderId="7" xfId="195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44" applyFont="1" applyFill="1" applyBorder="1" applyAlignment="1">
      <alignment horizontal="center" vertical="center" wrapText="1"/>
    </xf>
    <xf numFmtId="49" fontId="7" fillId="0" borderId="1" xfId="195" applyNumberFormat="1" applyFont="1" applyFill="1" applyBorder="1" applyAlignment="1">
      <alignment horizontal="center" vertical="center" wrapText="1"/>
    </xf>
    <xf numFmtId="176" fontId="7" fillId="0" borderId="1" xfId="44" applyNumberFormat="1" applyFont="1" applyFill="1" applyBorder="1" applyAlignment="1">
      <alignment horizontal="center" vertical="center" wrapText="1"/>
    </xf>
    <xf numFmtId="0" fontId="7" fillId="0" borderId="1" xfId="44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1" xfId="44" applyFont="1" applyFill="1" applyBorder="1" applyAlignment="1">
      <alignment horizontal="center" vertical="center" wrapText="1"/>
    </xf>
    <xf numFmtId="177" fontId="7" fillId="3" borderId="1" xfId="44" applyNumberFormat="1" applyFont="1" applyFill="1" applyBorder="1" applyAlignment="1">
      <alignment horizontal="center" vertical="center" wrapText="1"/>
    </xf>
    <xf numFmtId="0" fontId="7" fillId="0" borderId="1" xfId="195" applyFont="1" applyFill="1" applyBorder="1" applyAlignment="1">
      <alignment horizontal="center" vertical="center" wrapText="1"/>
    </xf>
    <xf numFmtId="177" fontId="7" fillId="0" borderId="1" xfId="44" applyNumberFormat="1" applyFont="1" applyFill="1" applyBorder="1" applyAlignment="1">
      <alignment horizontal="center" vertical="center" wrapText="1"/>
    </xf>
    <xf numFmtId="176" fontId="7" fillId="0" borderId="1" xfId="0" applyNumberFormat="1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57" fontId="7" fillId="0" borderId="1" xfId="194" applyNumberFormat="1" applyFont="1" applyBorder="1" applyAlignment="1">
      <alignment horizontal="center" vertical="center" wrapText="1"/>
    </xf>
    <xf numFmtId="0" fontId="7" fillId="0" borderId="1" xfId="194" applyNumberFormat="1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179" fontId="7" fillId="3" borderId="1" xfId="44" applyNumberFormat="1" applyFont="1" applyFill="1" applyBorder="1" applyAlignment="1">
      <alignment horizontal="center" vertical="center" wrapText="1"/>
    </xf>
    <xf numFmtId="177" fontId="7" fillId="4" borderId="1" xfId="44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1" xfId="195" applyNumberFormat="1" applyFont="1" applyBorder="1" applyAlignment="1">
      <alignment horizontal="center" vertical="center" wrapText="1"/>
    </xf>
    <xf numFmtId="0" fontId="8" fillId="0" borderId="1" xfId="44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1" xfId="195" applyNumberFormat="1" applyFont="1" applyFill="1" applyBorder="1" applyAlignment="1">
      <alignment horizontal="center" vertical="center" wrapText="1"/>
    </xf>
    <xf numFmtId="0" fontId="7" fillId="2" borderId="1" xfId="44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7" fillId="5" borderId="1" xfId="44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vertical="center" wrapText="1"/>
    </xf>
    <xf numFmtId="0" fontId="7" fillId="6" borderId="0" xfId="0" applyFont="1" applyFill="1" applyBorder="1" applyAlignment="1">
      <alignment horizontal="center" vertical="center" wrapText="1"/>
    </xf>
    <xf numFmtId="177" fontId="5" fillId="0" borderId="0" xfId="195" applyNumberFormat="1" applyFont="1" applyFill="1" applyBorder="1" applyAlignment="1">
      <alignment horizontal="center" vertical="center" wrapText="1"/>
    </xf>
    <xf numFmtId="177" fontId="6" fillId="0" borderId="1" xfId="195" applyNumberFormat="1" applyFont="1" applyFill="1" applyBorder="1" applyAlignment="1">
      <alignment horizontal="center" vertical="center" wrapText="1"/>
    </xf>
    <xf numFmtId="177" fontId="6" fillId="0" borderId="5" xfId="195" applyNumberFormat="1" applyFont="1" applyFill="1" applyBorder="1" applyAlignment="1">
      <alignment horizontal="center" vertical="center" wrapText="1"/>
    </xf>
    <xf numFmtId="0" fontId="6" fillId="0" borderId="7" xfId="195" applyFont="1" applyFill="1" applyBorder="1" applyAlignment="1">
      <alignment horizontal="center" vertical="center" wrapText="1"/>
    </xf>
    <xf numFmtId="0" fontId="6" fillId="0" borderId="8" xfId="195" applyFont="1" applyFill="1" applyBorder="1" applyAlignment="1">
      <alignment horizontal="center" vertical="center" wrapText="1"/>
    </xf>
    <xf numFmtId="49" fontId="7" fillId="0" borderId="1" xfId="44" applyNumberFormat="1" applyFont="1" applyFill="1" applyBorder="1" applyAlignment="1">
      <alignment horizontal="center" vertical="center" wrapText="1"/>
    </xf>
    <xf numFmtId="0" fontId="7" fillId="5" borderId="1" xfId="198" applyFont="1" applyFill="1" applyBorder="1" applyAlignment="1">
      <alignment horizontal="center" vertical="center" wrapText="1"/>
    </xf>
    <xf numFmtId="49" fontId="7" fillId="5" borderId="1" xfId="196" applyNumberFormat="1" applyFont="1" applyFill="1" applyBorder="1" applyAlignment="1">
      <alignment horizontal="center" vertical="center" wrapText="1"/>
    </xf>
    <xf numFmtId="57" fontId="7" fillId="0" borderId="1" xfId="44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5" borderId="1" xfId="196" applyNumberFormat="1" applyFont="1" applyFill="1" applyBorder="1" applyAlignment="1">
      <alignment horizontal="center" vertical="center" wrapText="1"/>
    </xf>
    <xf numFmtId="176" fontId="7" fillId="3" borderId="1" xfId="44" applyNumberFormat="1" applyFont="1" applyFill="1" applyBorder="1" applyAlignment="1">
      <alignment horizontal="center" vertical="center" wrapText="1"/>
    </xf>
    <xf numFmtId="0" fontId="7" fillId="0" borderId="0" xfId="0" applyFont="1">
      <alignment vertical="center"/>
    </xf>
    <xf numFmtId="0" fontId="7" fillId="5" borderId="1" xfId="200" applyFont="1" applyFill="1" applyBorder="1" applyAlignment="1">
      <alignment horizontal="center" vertical="center" wrapText="1"/>
    </xf>
    <xf numFmtId="0" fontId="7" fillId="5" borderId="1" xfId="116" applyFont="1" applyFill="1" applyBorder="1" applyAlignment="1">
      <alignment horizontal="center" vertical="center" wrapText="1"/>
    </xf>
    <xf numFmtId="0" fontId="9" fillId="5" borderId="1" xfId="196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vertical="center" wrapText="1"/>
    </xf>
    <xf numFmtId="0" fontId="7" fillId="0" borderId="9" xfId="194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180" fontId="7" fillId="0" borderId="1" xfId="0" applyNumberFormat="1" applyFont="1" applyBorder="1" applyAlignment="1">
      <alignment horizontal="center" vertical="center"/>
    </xf>
    <xf numFmtId="180" fontId="7" fillId="5" borderId="1" xfId="0" applyNumberFormat="1" applyFont="1" applyFill="1" applyBorder="1" applyAlignment="1">
      <alignment horizontal="center" vertical="center"/>
    </xf>
    <xf numFmtId="180" fontId="7" fillId="5" borderId="1" xfId="198" applyNumberFormat="1" applyFont="1" applyFill="1" applyBorder="1" applyAlignment="1">
      <alignment horizontal="center" vertical="center" wrapText="1"/>
    </xf>
    <xf numFmtId="0" fontId="7" fillId="3" borderId="1" xfId="195" applyFont="1" applyFill="1" applyBorder="1" applyAlignment="1">
      <alignment horizontal="left" vertical="center" wrapText="1"/>
    </xf>
    <xf numFmtId="180" fontId="7" fillId="5" borderId="1" xfId="196" applyNumberFormat="1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/>
    </xf>
    <xf numFmtId="180" fontId="7" fillId="3" borderId="1" xfId="44" applyNumberFormat="1" applyFont="1" applyFill="1" applyBorder="1" applyAlignment="1">
      <alignment horizontal="center" vertical="center" wrapText="1"/>
    </xf>
    <xf numFmtId="177" fontId="7" fillId="5" borderId="1" xfId="196" applyNumberFormat="1" applyFont="1" applyFill="1" applyBorder="1" applyAlignment="1">
      <alignment horizontal="center" vertical="center" wrapText="1"/>
    </xf>
    <xf numFmtId="177" fontId="7" fillId="5" borderId="1" xfId="0" applyNumberFormat="1" applyFont="1" applyFill="1" applyBorder="1" applyAlignment="1">
      <alignment horizontal="center" vertical="center"/>
    </xf>
    <xf numFmtId="0" fontId="7" fillId="5" borderId="1" xfId="190" applyFont="1" applyFill="1" applyBorder="1" applyAlignment="1">
      <alignment horizontal="center" vertical="center" wrapText="1"/>
    </xf>
    <xf numFmtId="180" fontId="8" fillId="5" borderId="1" xfId="0" applyNumberFormat="1" applyFont="1" applyFill="1" applyBorder="1" applyAlignment="1">
      <alignment horizontal="center" vertical="center" wrapText="1"/>
    </xf>
    <xf numFmtId="0" fontId="7" fillId="5" borderId="1" xfId="196" applyFont="1" applyFill="1" applyBorder="1" applyAlignment="1">
      <alignment horizontal="center" vertical="center" wrapText="1"/>
    </xf>
    <xf numFmtId="0" fontId="7" fillId="0" borderId="1" xfId="196" applyFont="1" applyFill="1" applyBorder="1" applyAlignment="1">
      <alignment horizontal="center" vertical="center" wrapText="1"/>
    </xf>
    <xf numFmtId="0" fontId="8" fillId="5" borderId="10" xfId="0" applyFont="1" applyFill="1" applyBorder="1" applyAlignment="1">
      <alignment horizontal="center" vertical="center" wrapText="1"/>
    </xf>
    <xf numFmtId="180" fontId="7" fillId="3" borderId="1" xfId="195" applyNumberFormat="1" applyFont="1" applyFill="1" applyBorder="1" applyAlignment="1">
      <alignment horizontal="center" vertical="center" wrapText="1"/>
    </xf>
    <xf numFmtId="0" fontId="7" fillId="5" borderId="10" xfId="0" applyFont="1" applyFill="1" applyBorder="1" applyAlignment="1">
      <alignment horizontal="center" vertical="center" wrapText="1"/>
    </xf>
    <xf numFmtId="0" fontId="7" fillId="5" borderId="1" xfId="197" applyFont="1" applyFill="1" applyBorder="1" applyAlignment="1">
      <alignment horizontal="center" vertical="center" wrapText="1"/>
    </xf>
    <xf numFmtId="180" fontId="7" fillId="5" borderId="1" xfId="196" applyNumberFormat="1" applyFont="1" applyFill="1" applyBorder="1" applyAlignment="1">
      <alignment horizontal="left" vertical="center" wrapText="1"/>
    </xf>
    <xf numFmtId="0" fontId="7" fillId="5" borderId="1" xfId="196" applyFont="1" applyFill="1" applyBorder="1" applyAlignment="1">
      <alignment horizontal="left" vertical="center" wrapText="1"/>
    </xf>
    <xf numFmtId="0" fontId="7" fillId="2" borderId="1" xfId="195" applyFont="1" applyFill="1" applyBorder="1" applyAlignment="1">
      <alignment horizontal="left" vertical="center" wrapText="1"/>
    </xf>
    <xf numFmtId="0" fontId="9" fillId="5" borderId="1" xfId="199" applyNumberFormat="1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/>
    </xf>
    <xf numFmtId="0" fontId="7" fillId="0" borderId="1" xfId="98" applyFont="1" applyFill="1" applyBorder="1" applyAlignment="1">
      <alignment horizontal="left" vertical="center" wrapText="1"/>
    </xf>
    <xf numFmtId="0" fontId="7" fillId="0" borderId="1" xfId="98" applyNumberFormat="1" applyFont="1" applyFill="1" applyBorder="1" applyAlignment="1">
      <alignment horizontal="left" vertical="center" wrapText="1"/>
    </xf>
    <xf numFmtId="0" fontId="0" fillId="0" borderId="0" xfId="0" applyFont="1">
      <alignment vertical="center"/>
    </xf>
    <xf numFmtId="0" fontId="10" fillId="0" borderId="9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178" fontId="0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180" fontId="0" fillId="0" borderId="1" xfId="0" applyNumberFormat="1" applyFont="1" applyBorder="1" applyAlignment="1">
      <alignment horizontal="center" vertical="center" wrapText="1"/>
    </xf>
    <xf numFmtId="180" fontId="0" fillId="0" borderId="1" xfId="44" applyNumberFormat="1" applyFont="1" applyFill="1" applyBorder="1" applyAlignment="1">
      <alignment horizontal="center" vertical="center" wrapText="1"/>
    </xf>
  </cellXfs>
  <cellStyles count="237">
    <cellStyle name="常规" xfId="0" builtinId="0"/>
    <cellStyle name="货币[0]" xfId="1" builtinId="7"/>
    <cellStyle name="20% - 强调文字颜色 3" xfId="2" builtinId="38"/>
    <cellStyle name="输出 3" xfId="3"/>
    <cellStyle name="20% - 强调文字颜色 1 2" xfId="4"/>
    <cellStyle name="输入" xfId="5" builtinId="20"/>
    <cellStyle name="货币" xfId="6" builtinId="4"/>
    <cellStyle name="千位分隔[0]" xfId="7" builtinId="6"/>
    <cellStyle name="千位分隔" xfId="8" builtinId="3"/>
    <cellStyle name="常规 7 3" xfId="9"/>
    <cellStyle name="40% - 强调文字颜色 3" xfId="10" builtinId="39"/>
    <cellStyle name="计算 2" xfId="11"/>
    <cellStyle name="差" xfId="12" builtinId="27"/>
    <cellStyle name="20% - 强调文字颜色 3 2 2" xfId="13"/>
    <cellStyle name="60% - 强调文字颜色 3" xfId="14" builtinId="40"/>
    <cellStyle name="超链接" xfId="15" builtinId="8"/>
    <cellStyle name="百分比" xfId="16" builtinId="5"/>
    <cellStyle name="20% - 强调文字颜色 2 2 2" xfId="17"/>
    <cellStyle name="已访问的超链接" xfId="18" builtinId="9"/>
    <cellStyle name="注释" xfId="19" builtinId="10"/>
    <cellStyle name="常规 6" xfId="20"/>
    <cellStyle name="60% - 强调文字颜色 2 3" xfId="21"/>
    <cellStyle name="60% - 强调文字颜色 2" xfId="22" builtinId="36"/>
    <cellStyle name="标题 4" xfId="23" builtinId="19"/>
    <cellStyle name="警告文本" xfId="24" builtinId="11"/>
    <cellStyle name="标题" xfId="25" builtinId="15"/>
    <cellStyle name="常规 5 2" xfId="26"/>
    <cellStyle name="解释性文本" xfId="27" builtinId="53"/>
    <cellStyle name="好_2012年 2" xfId="28"/>
    <cellStyle name="标题 1" xfId="29" builtinId="16"/>
    <cellStyle name="标题 2" xfId="30" builtinId="17"/>
    <cellStyle name="60% - 强调文字颜色 1" xfId="31" builtinId="32"/>
    <cellStyle name="标题 3" xfId="32" builtinId="18"/>
    <cellStyle name="60% - 强调文字颜色 4" xfId="33" builtinId="44"/>
    <cellStyle name="输出" xfId="34" builtinId="21"/>
    <cellStyle name="计算" xfId="35" builtinId="22"/>
    <cellStyle name="检查单元格" xfId="36" builtinId="23"/>
    <cellStyle name="40% - 强调文字颜色 4 2" xfId="37"/>
    <cellStyle name="20% - 强调文字颜色 6" xfId="38" builtinId="50"/>
    <cellStyle name="常规 8 3" xfId="39"/>
    <cellStyle name="强调文字颜色 2" xfId="40" builtinId="33"/>
    <cellStyle name="链接单元格" xfId="41" builtinId="24"/>
    <cellStyle name="20% - 强调文字颜色 2 3" xfId="42"/>
    <cellStyle name="汇总" xfId="43" builtinId="25"/>
    <cellStyle name="好" xfId="44" builtinId="26"/>
    <cellStyle name="适中" xfId="45" builtinId="28"/>
    <cellStyle name="20% - 强调文字颜色 3 3" xfId="46"/>
    <cellStyle name="20% - 强调文字颜色 5" xfId="47" builtinId="46"/>
    <cellStyle name="常规 8 2" xfId="48"/>
    <cellStyle name="20% - 强调文字颜色 1 4" xfId="49"/>
    <cellStyle name="强调文字颜色 1" xfId="50" builtinId="29"/>
    <cellStyle name="链接单元格 3" xfId="51"/>
    <cellStyle name="20% - 强调文字颜色 1" xfId="52" builtinId="30"/>
    <cellStyle name="40% - 强调文字颜色 1" xfId="53" builtinId="31"/>
    <cellStyle name="输出 2" xfId="54"/>
    <cellStyle name="20% - 强调文字颜色 2" xfId="55" builtinId="34"/>
    <cellStyle name="40% - 强调文字颜色 2" xfId="56" builtinId="35"/>
    <cellStyle name="强调文字颜色 3" xfId="57" builtinId="37"/>
    <cellStyle name="强调文字颜色 4" xfId="58" builtinId="41"/>
    <cellStyle name="输出 4" xfId="59"/>
    <cellStyle name="20% - 强调文字颜色 4" xfId="60" builtinId="42"/>
    <cellStyle name="计算 3" xfId="61"/>
    <cellStyle name="40% - 强调文字颜色 4" xfId="62" builtinId="43"/>
    <cellStyle name="强调文字颜色 5" xfId="63" builtinId="45"/>
    <cellStyle name="计算 4" xfId="64"/>
    <cellStyle name="40% - 强调文字颜色 5" xfId="65" builtinId="47"/>
    <cellStyle name="60% - 强调文字颜色 5" xfId="66" builtinId="48"/>
    <cellStyle name="强调文字颜色 6" xfId="67" builtinId="49"/>
    <cellStyle name="适中 2" xfId="68"/>
    <cellStyle name="40% - 强调文字颜色 6" xfId="69" builtinId="51"/>
    <cellStyle name="60% - 强调文字颜色 6" xfId="70" builtinId="52"/>
    <cellStyle name="20% - 强调文字颜色 4 2 2" xfId="71"/>
    <cellStyle name="常规 3 2" xfId="72"/>
    <cellStyle name="20% - 强调文字颜色 1 3" xfId="73"/>
    <cellStyle name="20% - 强调文字颜色 3 2" xfId="74"/>
    <cellStyle name="20% - 强调文字颜色 1 2 2" xfId="75"/>
    <cellStyle name="20% - 强调文字颜色 2 2" xfId="76"/>
    <cellStyle name="输出 2 2" xfId="77"/>
    <cellStyle name="20% - 强调文字颜色 2 4" xfId="78"/>
    <cellStyle name="20% - 强调文字颜色 3 4" xfId="79"/>
    <cellStyle name="60% - 强调文字颜色 1 2" xfId="80"/>
    <cellStyle name="20% - 强调文字颜色 4 2" xfId="81"/>
    <cellStyle name="常规 3" xfId="82"/>
    <cellStyle name="20% - 强调文字颜色 4 3" xfId="83"/>
    <cellStyle name="常规 4" xfId="84"/>
    <cellStyle name="20% - 强调文字颜色 4 4" xfId="85"/>
    <cellStyle name="60% - 强调文字颜色 2 2" xfId="86"/>
    <cellStyle name="常规 5" xfId="87"/>
    <cellStyle name="20% - 强调文字颜色 5 2" xfId="88"/>
    <cellStyle name="20% - 强调文字颜色 5 2 2" xfId="89"/>
    <cellStyle name="20% - 强调文字颜色 5 3" xfId="90"/>
    <cellStyle name="20% - 强调文字颜色 6 2" xfId="91"/>
    <cellStyle name="20% - 强调文字颜色 6 2 2" xfId="92"/>
    <cellStyle name="40% - 强调文字颜色 4 4" xfId="93"/>
    <cellStyle name="20% - 强调文字颜色 6 3" xfId="94"/>
    <cellStyle name="40% - 强调文字颜色 1 2" xfId="95"/>
    <cellStyle name="40% - 强调文字颜色 1 2 2" xfId="96"/>
    <cellStyle name="40% - 强调文字颜色 1 3" xfId="97"/>
    <cellStyle name="常规 9 2" xfId="98"/>
    <cellStyle name="40% - 强调文字颜色 1 4" xfId="99"/>
    <cellStyle name="40% - 强调文字颜色 2 2" xfId="100"/>
    <cellStyle name="40% - 强调文字颜色 2 2 2" xfId="101"/>
    <cellStyle name="40% - 强调文字颜色 2 3" xfId="102"/>
    <cellStyle name="40% - 强调文字颜色 3 2" xfId="103"/>
    <cellStyle name="计算 2 2" xfId="104"/>
    <cellStyle name="40% - 强调文字颜色 3 2 2" xfId="105"/>
    <cellStyle name="40% - 强调文字颜色 3 3" xfId="106"/>
    <cellStyle name="40% - 强调文字颜色 3 4" xfId="107"/>
    <cellStyle name="40% - 强调文字颜色 4 2 2" xfId="108"/>
    <cellStyle name="标题 4 4" xfId="109"/>
    <cellStyle name="检查单元格 2" xfId="110"/>
    <cellStyle name="40% - 强调文字颜色 4 3" xfId="111"/>
    <cellStyle name="40% - 强调文字颜色 5 2" xfId="112"/>
    <cellStyle name="好 2 3" xfId="113"/>
    <cellStyle name="40% - 强调文字颜色 5 2 2" xfId="114"/>
    <cellStyle name="60% - 强调文字颜色 4 3" xfId="115"/>
    <cellStyle name="好 2 3 2" xfId="116"/>
    <cellStyle name="40% - 强调文字颜色 5 3" xfId="117"/>
    <cellStyle name="好 2 4" xfId="118"/>
    <cellStyle name="40% - 强调文字颜色 6 2" xfId="119"/>
    <cellStyle name="40% - 强调文字颜色 6 2 2" xfId="120"/>
    <cellStyle name="40% - 强调文字颜色 6 3" xfId="121"/>
    <cellStyle name="40% - 强调文字颜色 6 4" xfId="122"/>
    <cellStyle name="60% - 强调文字颜色 4 2 2" xfId="123"/>
    <cellStyle name="60% - 强调文字颜色 1 2 2" xfId="124"/>
    <cellStyle name="60% - 强调文字颜色 1 3" xfId="125"/>
    <cellStyle name="60% - 强调文字颜色 1 4" xfId="126"/>
    <cellStyle name="60% - 强调文字颜色 3 2" xfId="127"/>
    <cellStyle name="60% - 强调文字颜色 3 2 2" xfId="128"/>
    <cellStyle name="60% - 强调文字颜色 3 3" xfId="129"/>
    <cellStyle name="好 2 2 2" xfId="130"/>
    <cellStyle name="60% - 强调文字颜色 3 4" xfId="131"/>
    <cellStyle name="60% - 强调文字颜色 4 2" xfId="132"/>
    <cellStyle name="60% - 强调文字颜色 4 4" xfId="133"/>
    <cellStyle name="好 2 3 3" xfId="134"/>
    <cellStyle name="60% - 强调文字颜色 5 2" xfId="135"/>
    <cellStyle name="60% - 强调文字颜色 5 3" xfId="136"/>
    <cellStyle name="60% - 强调文字颜色 6 2" xfId="137"/>
    <cellStyle name="60% - 强调文字颜色 6 2 2" xfId="138"/>
    <cellStyle name="60% - 强调文字颜色 6 3" xfId="139"/>
    <cellStyle name="60% - 强调文字颜色 6 4" xfId="140"/>
    <cellStyle name="标题 1 2" xfId="141"/>
    <cellStyle name="标题 1 2 2" xfId="142"/>
    <cellStyle name="标题 1 3" xfId="143"/>
    <cellStyle name="标题 1 4" xfId="144"/>
    <cellStyle name="标题 2 2" xfId="145"/>
    <cellStyle name="标题 2 2 2" xfId="146"/>
    <cellStyle name="标题 2 3" xfId="147"/>
    <cellStyle name="标题 2 4" xfId="148"/>
    <cellStyle name="标题 3 2" xfId="149"/>
    <cellStyle name="标题 3 2 2" xfId="150"/>
    <cellStyle name="标题 3 3" xfId="151"/>
    <cellStyle name="标题 3 4" xfId="152"/>
    <cellStyle name="标题 4 2" xfId="153"/>
    <cellStyle name="标题 4 2 2" xfId="154"/>
    <cellStyle name="标题 4 3" xfId="155"/>
    <cellStyle name="汇总 2 2" xfId="156"/>
    <cellStyle name="标题 5" xfId="157"/>
    <cellStyle name="标题 5 2" xfId="158"/>
    <cellStyle name="强调文字颜色 1 4" xfId="159"/>
    <cellStyle name="标题 6" xfId="160"/>
    <cellStyle name="标题 7" xfId="161"/>
    <cellStyle name="差 2" xfId="162"/>
    <cellStyle name="差 3" xfId="163"/>
    <cellStyle name="常规 10" xfId="164"/>
    <cellStyle name="常规 2" xfId="165"/>
    <cellStyle name="常规 2 2" xfId="166"/>
    <cellStyle name="常规 2 2 2" xfId="167"/>
    <cellStyle name="常规 2 2 3" xfId="168"/>
    <cellStyle name="常规 2 3" xfId="169"/>
    <cellStyle name="常规 2 3 2" xfId="170"/>
    <cellStyle name="常规 2 3 3" xfId="171"/>
    <cellStyle name="常规 2 4" xfId="172"/>
    <cellStyle name="常规 2 4 2" xfId="173"/>
    <cellStyle name="常规 2 4 3" xfId="174"/>
    <cellStyle name="常规 2 5" xfId="175"/>
    <cellStyle name="强调文字颜色 4 2" xfId="176"/>
    <cellStyle name="常规 3 2 2" xfId="177"/>
    <cellStyle name="常规 3 2 2 2" xfId="178"/>
    <cellStyle name="常规 3 2 2 2 2" xfId="179"/>
    <cellStyle name="常规 3 2 2 3" xfId="180"/>
    <cellStyle name="好_2013年" xfId="181"/>
    <cellStyle name="常规 3 2 3" xfId="182"/>
    <cellStyle name="常规 3 3" xfId="183"/>
    <cellStyle name="常规 3 4" xfId="184"/>
    <cellStyle name="常规 4 2" xfId="185"/>
    <cellStyle name="常规 4 3" xfId="186"/>
    <cellStyle name="常规 6 2" xfId="187"/>
    <cellStyle name="注释 2" xfId="188"/>
    <cellStyle name="常规 7" xfId="189"/>
    <cellStyle name="常规 7 2" xfId="190"/>
    <cellStyle name="常规 7 4" xfId="191"/>
    <cellStyle name="常规 8" xfId="192"/>
    <cellStyle name="常规 9" xfId="193"/>
    <cellStyle name="常规_Sheet1" xfId="194"/>
    <cellStyle name="常规_Sheet1 (3)" xfId="195"/>
    <cellStyle name="常规_Sheet1 (3) 2 2" xfId="196"/>
    <cellStyle name="常规_Sheet1 (3) 2 2 3" xfId="197"/>
    <cellStyle name="常规_Sheet1 (3) 3" xfId="198"/>
    <cellStyle name="常规_Sheet1 10" xfId="199"/>
    <cellStyle name="好 2" xfId="200"/>
    <cellStyle name="好 2 2" xfId="201"/>
    <cellStyle name="好 2 3 2 2" xfId="202"/>
    <cellStyle name="好 2 3 3 2" xfId="203"/>
    <cellStyle name="好 2 3 3 2 2" xfId="204"/>
    <cellStyle name="好 2 3 3 3" xfId="205"/>
    <cellStyle name="好 2 3 4" xfId="206"/>
    <cellStyle name="好 3" xfId="207"/>
    <cellStyle name="好_2012年" xfId="208"/>
    <cellStyle name="好_2013年 2" xfId="209"/>
    <cellStyle name="汇总 2" xfId="210"/>
    <cellStyle name="汇总 3" xfId="211"/>
    <cellStyle name="汇总 4" xfId="212"/>
    <cellStyle name="检查单元格 3" xfId="213"/>
    <cellStyle name="解释性文本 2" xfId="214"/>
    <cellStyle name="解释性文本 3" xfId="215"/>
    <cellStyle name="警告文本 2" xfId="216"/>
    <cellStyle name="警告文本 3" xfId="217"/>
    <cellStyle name="链接单元格 2" xfId="218"/>
    <cellStyle name="强调文字颜色 1 2" xfId="219"/>
    <cellStyle name="强调文字颜色 1 2 2" xfId="220"/>
    <cellStyle name="强调文字颜色 1 3" xfId="221"/>
    <cellStyle name="强调文字颜色 2 2" xfId="222"/>
    <cellStyle name="强调文字颜色 2 3" xfId="223"/>
    <cellStyle name="强调文字颜色 3 2" xfId="224"/>
    <cellStyle name="强调文字颜色 3 3" xfId="225"/>
    <cellStyle name="强调文字颜色 4 2 2" xfId="226"/>
    <cellStyle name="强调文字颜色 4 3" xfId="227"/>
    <cellStyle name="强调文字颜色 4 4" xfId="228"/>
    <cellStyle name="强调文字颜色 5 2" xfId="229"/>
    <cellStyle name="强调文字颜色 5 3" xfId="230"/>
    <cellStyle name="强调文字颜色 6 2" xfId="231"/>
    <cellStyle name="强调文字颜色 6 3" xfId="232"/>
    <cellStyle name="适中 3" xfId="233"/>
    <cellStyle name="输入 2" xfId="234"/>
    <cellStyle name="输入 3" xfId="235"/>
    <cellStyle name="注释 3" xfId="236"/>
  </cellStyles>
  <tableStyles count="0" defaultTableStyle="TableStyleMedium2"/>
  <colors>
    <mruColors>
      <color rgb="00FF99CC"/>
      <color rgb="00FF9999"/>
      <color rgb="00FFFF99"/>
    </mruColors>
  </colors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AG18"/>
  <sheetViews>
    <sheetView zoomScale="85" zoomScaleNormal="85" workbookViewId="0">
      <selection activeCell="L13" sqref="L13"/>
    </sheetView>
  </sheetViews>
  <sheetFormatPr defaultColWidth="9" defaultRowHeight="14.25"/>
  <cols>
    <col min="1" max="1" width="9.625" customWidth="1"/>
    <col min="2" max="2" width="9.75" customWidth="1"/>
    <col min="3" max="3" width="8.5" customWidth="1"/>
    <col min="4" max="4" width="6.125" customWidth="1"/>
    <col min="5" max="5" width="7.625" customWidth="1"/>
    <col min="6" max="6" width="7.375" customWidth="1"/>
    <col min="7" max="7" width="8.375" customWidth="1"/>
    <col min="8" max="8" width="7.75" customWidth="1"/>
    <col min="9" max="9" width="7.875" customWidth="1"/>
    <col min="10" max="10" width="6.125" customWidth="1"/>
    <col min="11" max="11" width="7.25" customWidth="1"/>
    <col min="12" max="14" width="7.5" customWidth="1"/>
    <col min="15" max="15" width="7.375" customWidth="1"/>
    <col min="16" max="16" width="5.25" customWidth="1"/>
    <col min="17" max="18" width="5.625" customWidth="1"/>
    <col min="19" max="19" width="4.375" customWidth="1"/>
    <col min="20" max="20" width="5" customWidth="1"/>
    <col min="21" max="21" width="4.625" customWidth="1"/>
    <col min="22" max="22" width="5" customWidth="1"/>
    <col min="23" max="23" width="7.375" customWidth="1"/>
    <col min="24" max="24" width="5.75" customWidth="1"/>
    <col min="25" max="25" width="6.5" customWidth="1"/>
    <col min="26" max="26" width="5.625" customWidth="1"/>
    <col min="27" max="27" width="5.375" customWidth="1"/>
    <col min="28" max="28" width="8.75" customWidth="1"/>
    <col min="29" max="29" width="9.375" customWidth="1"/>
    <col min="30" max="30" width="10" customWidth="1"/>
    <col min="31" max="31" width="7.75" customWidth="1"/>
    <col min="32" max="32" width="10.25" customWidth="1"/>
    <col min="33" max="33" width="9.75" customWidth="1"/>
  </cols>
  <sheetData>
    <row r="1" ht="60.75" customHeight="1" spans="1:27">
      <c r="A1" s="107" t="s">
        <v>0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  <c r="V1" s="107"/>
      <c r="W1" s="107"/>
      <c r="X1" s="107"/>
      <c r="Y1" s="107"/>
      <c r="Z1" s="107"/>
      <c r="AA1" s="107"/>
    </row>
    <row r="2" s="98" customFormat="1" ht="32.25" customHeight="1" spans="1:33">
      <c r="A2" s="100" t="s">
        <v>1</v>
      </c>
      <c r="B2" s="100" t="s">
        <v>2</v>
      </c>
      <c r="C2" s="100" t="s">
        <v>3</v>
      </c>
      <c r="D2" s="101" t="s">
        <v>4</v>
      </c>
      <c r="E2" s="101"/>
      <c r="F2" s="101"/>
      <c r="G2" s="101"/>
      <c r="H2" s="101"/>
      <c r="I2" s="101"/>
      <c r="J2" s="101" t="s">
        <v>5</v>
      </c>
      <c r="K2" s="101"/>
      <c r="L2" s="101"/>
      <c r="M2" s="101"/>
      <c r="N2" s="101"/>
      <c r="O2" s="101"/>
      <c r="P2" s="101" t="s">
        <v>6</v>
      </c>
      <c r="Q2" s="101"/>
      <c r="R2" s="101"/>
      <c r="S2" s="101"/>
      <c r="T2" s="101"/>
      <c r="U2" s="101"/>
      <c r="V2" s="101" t="s">
        <v>7</v>
      </c>
      <c r="W2" s="101"/>
      <c r="X2" s="101"/>
      <c r="Y2" s="101"/>
      <c r="Z2" s="101"/>
      <c r="AA2" s="101"/>
      <c r="AB2" s="101" t="s">
        <v>8</v>
      </c>
      <c r="AC2" s="101"/>
      <c r="AD2" s="101"/>
      <c r="AE2" s="101"/>
      <c r="AF2" s="101"/>
      <c r="AG2" s="101"/>
    </row>
    <row r="3" s="98" customFormat="1" ht="29.25" customHeight="1" spans="1:33">
      <c r="A3" s="100"/>
      <c r="B3" s="100"/>
      <c r="C3" s="100"/>
      <c r="D3" s="100" t="s">
        <v>9</v>
      </c>
      <c r="E3" s="100" t="s">
        <v>10</v>
      </c>
      <c r="F3" s="100" t="s">
        <v>11</v>
      </c>
      <c r="G3" s="100" t="s">
        <v>12</v>
      </c>
      <c r="H3" s="100" t="s">
        <v>13</v>
      </c>
      <c r="I3" s="100" t="s">
        <v>14</v>
      </c>
      <c r="J3" s="100" t="s">
        <v>9</v>
      </c>
      <c r="K3" s="100" t="s">
        <v>10</v>
      </c>
      <c r="L3" s="100" t="s">
        <v>11</v>
      </c>
      <c r="M3" s="100" t="s">
        <v>12</v>
      </c>
      <c r="N3" s="100" t="s">
        <v>13</v>
      </c>
      <c r="O3" s="100" t="s">
        <v>14</v>
      </c>
      <c r="P3" s="100" t="s">
        <v>9</v>
      </c>
      <c r="Q3" s="100" t="s">
        <v>10</v>
      </c>
      <c r="R3" s="100" t="s">
        <v>11</v>
      </c>
      <c r="S3" s="100" t="s">
        <v>12</v>
      </c>
      <c r="T3" s="100" t="s">
        <v>13</v>
      </c>
      <c r="U3" s="100" t="s">
        <v>14</v>
      </c>
      <c r="V3" s="100" t="s">
        <v>9</v>
      </c>
      <c r="W3" s="100" t="s">
        <v>10</v>
      </c>
      <c r="X3" s="100" t="s">
        <v>11</v>
      </c>
      <c r="Y3" s="100" t="s">
        <v>12</v>
      </c>
      <c r="Z3" s="100" t="s">
        <v>13</v>
      </c>
      <c r="AA3" s="100" t="s">
        <v>14</v>
      </c>
      <c r="AB3" s="100" t="s">
        <v>9</v>
      </c>
      <c r="AC3" s="100" t="s">
        <v>10</v>
      </c>
      <c r="AD3" s="100" t="s">
        <v>11</v>
      </c>
      <c r="AE3" s="100" t="s">
        <v>12</v>
      </c>
      <c r="AF3" s="100" t="s">
        <v>13</v>
      </c>
      <c r="AG3" s="100" t="s">
        <v>14</v>
      </c>
    </row>
    <row r="4" s="98" customFormat="1" ht="30.75" customHeight="1" spans="1:33">
      <c r="A4" s="102" t="s">
        <v>15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03"/>
      <c r="P4" s="103"/>
      <c r="Q4" s="103"/>
      <c r="R4" s="103"/>
      <c r="S4" s="103"/>
      <c r="T4" s="103"/>
      <c r="U4" s="103"/>
      <c r="V4" s="103"/>
      <c r="W4" s="103"/>
      <c r="X4" s="103"/>
      <c r="Y4" s="103"/>
      <c r="Z4" s="103"/>
      <c r="AA4" s="103"/>
      <c r="AB4" s="103"/>
      <c r="AC4" s="103"/>
      <c r="AD4" s="103"/>
      <c r="AE4" s="103"/>
      <c r="AF4" s="103"/>
      <c r="AG4" s="103"/>
    </row>
    <row r="5" s="98" customFormat="1" ht="30.75" customHeight="1" spans="1:33">
      <c r="A5" s="108">
        <v>2011</v>
      </c>
      <c r="B5" s="103"/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3"/>
      <c r="O5" s="103"/>
      <c r="P5" s="103"/>
      <c r="Q5" s="103"/>
      <c r="R5" s="103"/>
      <c r="S5" s="103"/>
      <c r="T5" s="103"/>
      <c r="U5" s="103"/>
      <c r="V5" s="103"/>
      <c r="W5" s="103"/>
      <c r="X5" s="103"/>
      <c r="Y5" s="103"/>
      <c r="Z5" s="103"/>
      <c r="AA5" s="103"/>
      <c r="AB5" s="103"/>
      <c r="AC5" s="103"/>
      <c r="AD5" s="103"/>
      <c r="AE5" s="103"/>
      <c r="AF5" s="103"/>
      <c r="AG5" s="103"/>
    </row>
    <row r="6" s="98" customFormat="1" ht="30.75" customHeight="1" spans="1:33">
      <c r="A6" s="108">
        <v>2012</v>
      </c>
      <c r="B6" s="103"/>
      <c r="C6" s="104"/>
      <c r="D6" s="103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04"/>
      <c r="P6" s="103"/>
      <c r="Q6" s="103"/>
      <c r="R6" s="103"/>
      <c r="S6" s="103"/>
      <c r="T6" s="103"/>
      <c r="U6" s="103"/>
      <c r="V6" s="103"/>
      <c r="W6" s="103"/>
      <c r="X6" s="103"/>
      <c r="Y6" s="103"/>
      <c r="Z6" s="103"/>
      <c r="AA6" s="103"/>
      <c r="AB6" s="109"/>
      <c r="AC6" s="109"/>
      <c r="AD6" s="110"/>
      <c r="AE6" s="103"/>
      <c r="AF6" s="109"/>
      <c r="AG6" s="103"/>
    </row>
    <row r="7" s="98" customFormat="1" ht="30.75" customHeight="1" spans="1:33">
      <c r="A7" s="108">
        <v>2013</v>
      </c>
      <c r="B7" s="103"/>
      <c r="C7" s="103"/>
      <c r="D7" s="103"/>
      <c r="E7" s="103"/>
      <c r="F7" s="103"/>
      <c r="G7" s="103"/>
      <c r="H7" s="103"/>
      <c r="I7" s="103"/>
      <c r="J7" s="104"/>
      <c r="K7" s="103"/>
      <c r="L7" s="103"/>
      <c r="M7" s="103"/>
      <c r="N7" s="103"/>
      <c r="O7" s="103"/>
      <c r="P7" s="103"/>
      <c r="Q7" s="103"/>
      <c r="R7" s="103"/>
      <c r="S7" s="103"/>
      <c r="T7" s="103"/>
      <c r="U7" s="103"/>
      <c r="V7" s="103"/>
      <c r="W7" s="103"/>
      <c r="X7" s="103"/>
      <c r="Y7" s="103"/>
      <c r="Z7" s="103"/>
      <c r="AA7" s="103"/>
      <c r="AB7" s="109"/>
      <c r="AC7" s="103"/>
      <c r="AD7" s="103"/>
      <c r="AE7" s="103"/>
      <c r="AF7" s="103"/>
      <c r="AG7" s="103"/>
    </row>
    <row r="8" s="98" customFormat="1" ht="30.75" customHeight="1" spans="1:33">
      <c r="A8" s="108">
        <v>2014</v>
      </c>
      <c r="B8" s="103"/>
      <c r="C8" s="103"/>
      <c r="D8" s="103"/>
      <c r="E8" s="103"/>
      <c r="F8" s="103"/>
      <c r="G8" s="103"/>
      <c r="H8" s="103"/>
      <c r="I8" s="103"/>
      <c r="J8" s="104"/>
      <c r="K8" s="103"/>
      <c r="L8" s="103"/>
      <c r="M8" s="103"/>
      <c r="N8" s="103"/>
      <c r="O8" s="103"/>
      <c r="P8" s="103"/>
      <c r="Q8" s="103"/>
      <c r="R8" s="103"/>
      <c r="S8" s="103"/>
      <c r="T8" s="103"/>
      <c r="U8" s="103"/>
      <c r="V8" s="103"/>
      <c r="W8" s="103"/>
      <c r="X8" s="103"/>
      <c r="Y8" s="103"/>
      <c r="Z8" s="103"/>
      <c r="AA8" s="103"/>
      <c r="AB8" s="109"/>
      <c r="AC8" s="103"/>
      <c r="AD8" s="103"/>
      <c r="AF8" s="103"/>
      <c r="AG8" s="109"/>
    </row>
    <row r="9" s="98" customFormat="1" ht="26.25" customHeight="1" spans="1:33">
      <c r="A9" s="108" t="s">
        <v>16</v>
      </c>
      <c r="B9" s="103"/>
      <c r="C9" s="103"/>
      <c r="D9" s="103"/>
      <c r="E9" s="103"/>
      <c r="F9" s="103"/>
      <c r="G9" s="103"/>
      <c r="H9" s="103"/>
      <c r="I9" s="103"/>
      <c r="J9" s="104"/>
      <c r="K9" s="103"/>
      <c r="L9" s="103"/>
      <c r="M9" s="103"/>
      <c r="N9" s="103"/>
      <c r="O9" s="103"/>
      <c r="P9" s="103"/>
      <c r="Q9" s="103"/>
      <c r="R9" s="103"/>
      <c r="S9" s="103"/>
      <c r="T9" s="103"/>
      <c r="U9" s="103"/>
      <c r="V9" s="103"/>
      <c r="W9" s="103"/>
      <c r="X9" s="103"/>
      <c r="Y9" s="103"/>
      <c r="Z9" s="103"/>
      <c r="AA9" s="103"/>
      <c r="AB9" s="109"/>
      <c r="AC9" s="109"/>
      <c r="AD9" s="109"/>
      <c r="AE9" s="109"/>
      <c r="AF9" s="109"/>
      <c r="AG9" s="109"/>
    </row>
    <row r="10" ht="28.5" customHeight="1"/>
    <row r="11" ht="36.75" customHeight="1"/>
    <row r="12" ht="33.75" customHeight="1"/>
    <row r="13" ht="33.75" customHeight="1"/>
    <row r="14" ht="33.75" customHeight="1"/>
    <row r="15" ht="33.75" customHeight="1"/>
    <row r="16" ht="33.75" customHeight="1"/>
    <row r="17" ht="33.75" customHeight="1"/>
    <row r="18" ht="33.75" customHeight="1"/>
  </sheetData>
  <mergeCells count="9">
    <mergeCell ref="A1:AA1"/>
    <mergeCell ref="D2:I2"/>
    <mergeCell ref="J2:O2"/>
    <mergeCell ref="P2:U2"/>
    <mergeCell ref="V2:AA2"/>
    <mergeCell ref="AB2:AG2"/>
    <mergeCell ref="A2:A3"/>
    <mergeCell ref="B2:B3"/>
    <mergeCell ref="C2:C3"/>
  </mergeCells>
  <pageMargins left="0.393055555555556" right="0.393055555555556" top="0.747916666666667" bottom="0.747916666666667" header="0.313888888888889" footer="0.313888888888889"/>
  <pageSetup paperSize="9" scale="55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Y10"/>
  <sheetViews>
    <sheetView workbookViewId="0">
      <selection activeCell="I12" sqref="I12"/>
    </sheetView>
  </sheetViews>
  <sheetFormatPr defaultColWidth="9" defaultRowHeight="14.25"/>
  <cols>
    <col min="1" max="1" width="20.75" customWidth="1"/>
    <col min="2" max="2" width="6.75" customWidth="1"/>
    <col min="3" max="3" width="8.25" customWidth="1"/>
    <col min="4" max="4" width="7.75" customWidth="1"/>
    <col min="5" max="5" width="8" customWidth="1"/>
    <col min="6" max="6" width="8.125" customWidth="1"/>
    <col min="7" max="7" width="7.75" customWidth="1"/>
    <col min="8" max="8" width="5.5" customWidth="1"/>
    <col min="9" max="9" width="3.875" customWidth="1"/>
    <col min="10" max="10" width="4.875" customWidth="1"/>
    <col min="11" max="11" width="4.375" customWidth="1"/>
    <col min="12" max="12" width="4.875" customWidth="1"/>
    <col min="13" max="13" width="5.25" customWidth="1"/>
    <col min="14" max="14" width="4.875" customWidth="1"/>
    <col min="15" max="15" width="4.25" customWidth="1"/>
    <col min="16" max="16" width="5.5" customWidth="1"/>
    <col min="17" max="17" width="4.875" customWidth="1"/>
    <col min="18" max="18" width="5.25" customWidth="1"/>
    <col min="19" max="19" width="6" customWidth="1"/>
    <col min="20" max="20" width="7.875" customWidth="1"/>
    <col min="21" max="21" width="8.875" customWidth="1"/>
    <col min="22" max="23" width="8.625" customWidth="1"/>
    <col min="24" max="25" width="8.25" customWidth="1"/>
  </cols>
  <sheetData>
    <row r="1" ht="51.75" customHeight="1" spans="1:25">
      <c r="A1" s="99" t="s">
        <v>17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99"/>
      <c r="U1" s="99"/>
      <c r="V1" s="99"/>
      <c r="W1" s="99"/>
      <c r="X1" s="99"/>
      <c r="Y1" s="99"/>
    </row>
    <row r="2" s="98" customFormat="1" ht="27" customHeight="1" spans="1:25">
      <c r="A2" s="100" t="s">
        <v>1</v>
      </c>
      <c r="B2" s="101" t="s">
        <v>18</v>
      </c>
      <c r="C2" s="101"/>
      <c r="D2" s="101"/>
      <c r="E2" s="101"/>
      <c r="F2" s="101"/>
      <c r="G2" s="101"/>
      <c r="H2" s="101" t="s">
        <v>19</v>
      </c>
      <c r="I2" s="101"/>
      <c r="J2" s="101"/>
      <c r="K2" s="101"/>
      <c r="L2" s="101"/>
      <c r="M2" s="101"/>
      <c r="N2" s="101" t="s">
        <v>20</v>
      </c>
      <c r="O2" s="101"/>
      <c r="P2" s="101"/>
      <c r="Q2" s="101"/>
      <c r="R2" s="101"/>
      <c r="S2" s="101"/>
      <c r="T2" s="101" t="s">
        <v>21</v>
      </c>
      <c r="U2" s="101"/>
      <c r="V2" s="101"/>
      <c r="W2" s="101"/>
      <c r="X2" s="101"/>
      <c r="Y2" s="101"/>
    </row>
    <row r="3" s="98" customFormat="1" ht="27" customHeight="1" spans="1:25">
      <c r="A3" s="100"/>
      <c r="B3" s="100" t="s">
        <v>9</v>
      </c>
      <c r="C3" s="100" t="s">
        <v>10</v>
      </c>
      <c r="D3" s="100" t="s">
        <v>11</v>
      </c>
      <c r="E3" s="100" t="s">
        <v>12</v>
      </c>
      <c r="F3" s="100" t="s">
        <v>13</v>
      </c>
      <c r="G3" s="100" t="s">
        <v>14</v>
      </c>
      <c r="H3" s="100" t="s">
        <v>9</v>
      </c>
      <c r="I3" s="100" t="s">
        <v>10</v>
      </c>
      <c r="J3" s="100" t="s">
        <v>11</v>
      </c>
      <c r="K3" s="100" t="s">
        <v>12</v>
      </c>
      <c r="L3" s="100" t="s">
        <v>13</v>
      </c>
      <c r="M3" s="100" t="s">
        <v>14</v>
      </c>
      <c r="N3" s="100" t="s">
        <v>9</v>
      </c>
      <c r="O3" s="100" t="s">
        <v>10</v>
      </c>
      <c r="P3" s="100" t="s">
        <v>11</v>
      </c>
      <c r="Q3" s="100" t="s">
        <v>12</v>
      </c>
      <c r="R3" s="100" t="s">
        <v>13</v>
      </c>
      <c r="S3" s="100" t="s">
        <v>14</v>
      </c>
      <c r="T3" s="100" t="s">
        <v>9</v>
      </c>
      <c r="U3" s="100" t="s">
        <v>10</v>
      </c>
      <c r="V3" s="100" t="s">
        <v>11</v>
      </c>
      <c r="W3" s="100" t="s">
        <v>12</v>
      </c>
      <c r="X3" s="100" t="s">
        <v>13</v>
      </c>
      <c r="Y3" s="100" t="s">
        <v>14</v>
      </c>
    </row>
    <row r="4" s="98" customFormat="1" ht="27" customHeight="1" spans="1:25">
      <c r="A4" s="102" t="s">
        <v>15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03"/>
      <c r="P4" s="103"/>
      <c r="Q4" s="103"/>
      <c r="R4" s="103"/>
      <c r="S4" s="103"/>
      <c r="T4" s="103"/>
      <c r="U4" s="103"/>
      <c r="V4" s="103"/>
      <c r="W4" s="103"/>
      <c r="X4" s="103"/>
      <c r="Y4" s="103"/>
    </row>
    <row r="5" s="98" customFormat="1" ht="27" customHeight="1" spans="1:25">
      <c r="A5" s="102">
        <v>2011</v>
      </c>
      <c r="B5" s="103"/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3"/>
      <c r="O5" s="103"/>
      <c r="P5" s="103"/>
      <c r="Q5" s="103"/>
      <c r="R5" s="103"/>
      <c r="S5" s="103"/>
      <c r="T5" s="103"/>
      <c r="U5" s="103"/>
      <c r="V5" s="103"/>
      <c r="W5" s="103"/>
      <c r="X5" s="103"/>
      <c r="Y5" s="103"/>
    </row>
    <row r="6" s="98" customFormat="1" ht="27" customHeight="1" spans="1:25">
      <c r="A6" s="102">
        <v>2012</v>
      </c>
      <c r="B6" s="104"/>
      <c r="C6" s="104"/>
      <c r="D6" s="104"/>
      <c r="E6" s="104"/>
      <c r="F6" s="104"/>
      <c r="G6" s="104"/>
      <c r="H6" s="103"/>
      <c r="I6" s="103"/>
      <c r="J6" s="103"/>
      <c r="K6" s="103"/>
      <c r="L6" s="103"/>
      <c r="M6" s="103"/>
      <c r="N6" s="103"/>
      <c r="O6" s="103"/>
      <c r="P6" s="103"/>
      <c r="Q6" s="103"/>
      <c r="R6" s="103"/>
      <c r="S6" s="103"/>
      <c r="T6" s="103"/>
      <c r="U6" s="103"/>
      <c r="V6" s="103"/>
      <c r="W6" s="103"/>
      <c r="X6" s="103"/>
      <c r="Y6" s="103"/>
    </row>
    <row r="7" s="98" customFormat="1" ht="27" customHeight="1" spans="1:25">
      <c r="A7" s="102">
        <v>2013</v>
      </c>
      <c r="B7" s="104"/>
      <c r="C7" s="104"/>
      <c r="D7" s="104"/>
      <c r="E7" s="104"/>
      <c r="F7" s="104"/>
      <c r="G7" s="104"/>
      <c r="H7" s="103"/>
      <c r="I7" s="103"/>
      <c r="J7" s="103"/>
      <c r="K7" s="103"/>
      <c r="L7" s="103"/>
      <c r="M7" s="103"/>
      <c r="N7" s="103"/>
      <c r="O7" s="103"/>
      <c r="P7" s="103"/>
      <c r="Q7" s="103"/>
      <c r="R7" s="103"/>
      <c r="S7" s="103"/>
      <c r="T7" s="105"/>
      <c r="U7" s="103"/>
      <c r="V7" s="106"/>
      <c r="W7" s="103"/>
      <c r="X7" s="103"/>
      <c r="Y7" s="103"/>
    </row>
    <row r="8" s="98" customFormat="1" ht="27" customHeight="1" spans="1:25">
      <c r="A8" s="102">
        <v>2014</v>
      </c>
      <c r="B8" s="104"/>
      <c r="C8" s="103"/>
      <c r="D8" s="103"/>
      <c r="E8" s="103"/>
      <c r="F8" s="103"/>
      <c r="G8" s="103"/>
      <c r="H8" s="103"/>
      <c r="I8" s="103"/>
      <c r="J8" s="103"/>
      <c r="K8" s="103"/>
      <c r="L8" s="103"/>
      <c r="M8" s="103"/>
      <c r="N8" s="103"/>
      <c r="O8" s="103"/>
      <c r="P8" s="103"/>
      <c r="Q8" s="103"/>
      <c r="R8" s="103"/>
      <c r="S8" s="103"/>
      <c r="T8" s="103"/>
      <c r="U8" s="103"/>
      <c r="V8" s="103"/>
      <c r="X8" s="103"/>
      <c r="Y8" s="103"/>
    </row>
    <row r="9" s="98" customFormat="1" ht="27" customHeight="1" spans="1:25">
      <c r="A9" s="102" t="s">
        <v>16</v>
      </c>
      <c r="B9" s="104"/>
      <c r="C9" s="104"/>
      <c r="D9" s="104"/>
      <c r="E9" s="104"/>
      <c r="F9" s="104"/>
      <c r="G9" s="104"/>
      <c r="H9" s="104"/>
      <c r="I9" s="104"/>
      <c r="J9" s="104"/>
      <c r="K9" s="104"/>
      <c r="L9" s="104"/>
      <c r="M9" s="104"/>
      <c r="N9" s="104"/>
      <c r="O9" s="104"/>
      <c r="P9" s="104"/>
      <c r="Q9" s="104"/>
      <c r="R9" s="104"/>
      <c r="S9" s="104"/>
      <c r="T9" s="104"/>
      <c r="U9" s="103"/>
      <c r="V9" s="103"/>
      <c r="W9" s="103"/>
      <c r="X9" s="103"/>
      <c r="Y9" s="103"/>
    </row>
    <row r="10" ht="27" customHeight="1"/>
  </sheetData>
  <mergeCells count="6">
    <mergeCell ref="A1:Y1"/>
    <mergeCell ref="B2:G2"/>
    <mergeCell ref="H2:M2"/>
    <mergeCell ref="N2:S2"/>
    <mergeCell ref="T2:Y2"/>
    <mergeCell ref="A2:A3"/>
  </mergeCells>
  <pageMargins left="0.707638888888889" right="0.707638888888889" top="0.747916666666667" bottom="0.747916666666667" header="0.313888888888889" footer="0.313888888888889"/>
  <pageSetup paperSize="9" scale="70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T43"/>
  <sheetViews>
    <sheetView tabSelected="1" zoomScale="55" zoomScaleNormal="55" workbookViewId="0">
      <selection activeCell="R17" sqref="R17"/>
    </sheetView>
  </sheetViews>
  <sheetFormatPr defaultColWidth="9" defaultRowHeight="14.25"/>
  <cols>
    <col min="1" max="1" width="9.625" style="2" customWidth="1"/>
    <col min="2" max="2" width="37.625" style="2" customWidth="1"/>
    <col min="3" max="3" width="15.25" style="2" customWidth="1"/>
    <col min="4" max="4" width="13.875" style="3" customWidth="1"/>
    <col min="5" max="5" width="10.5" style="2" customWidth="1"/>
    <col min="6" max="6" width="11.625" style="2" customWidth="1"/>
    <col min="7" max="7" width="13.5" style="2" customWidth="1"/>
    <col min="8" max="8" width="12.5" style="2" customWidth="1"/>
    <col min="9" max="9" width="18.875" style="2" customWidth="1"/>
    <col min="10" max="10" width="18" style="4" customWidth="1"/>
    <col min="11" max="11" width="12.375" style="2" customWidth="1"/>
    <col min="12" max="12" width="17" style="2" customWidth="1"/>
    <col min="13" max="13" width="14.5" style="2" customWidth="1"/>
    <col min="14" max="14" width="11.5" style="2" customWidth="1"/>
    <col min="15" max="15" width="18.625" style="2" customWidth="1"/>
    <col min="16" max="16" width="15.75" style="2" customWidth="1"/>
    <col min="17" max="17" width="12.5" style="2" customWidth="1"/>
    <col min="18" max="18" width="19.25" style="2" customWidth="1"/>
    <col min="19" max="19" width="11.125" style="2" customWidth="1"/>
    <col min="20" max="20" width="53" style="5" customWidth="1"/>
    <col min="21" max="16384" width="9" style="2"/>
  </cols>
  <sheetData>
    <row r="1" ht="55.5" customHeight="1" spans="1:20">
      <c r="A1" s="6" t="s">
        <v>22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</row>
    <row r="2" ht="32.25" customHeight="1" spans="2:20">
      <c r="B2" s="7"/>
      <c r="C2" s="7"/>
      <c r="D2" s="8"/>
      <c r="E2" s="7"/>
      <c r="F2" s="9"/>
      <c r="G2" s="9"/>
      <c r="H2" s="9"/>
      <c r="I2" s="9"/>
      <c r="J2" s="54"/>
      <c r="K2" s="9"/>
      <c r="L2" s="9"/>
      <c r="M2" s="9"/>
      <c r="N2" s="9"/>
      <c r="O2" s="9"/>
      <c r="P2" s="9"/>
      <c r="Q2" s="71" t="s">
        <v>23</v>
      </c>
      <c r="R2" s="71"/>
      <c r="S2" s="71"/>
      <c r="T2" s="71"/>
    </row>
    <row r="3" ht="39.75" customHeight="1" spans="1:20">
      <c r="A3" s="10" t="s">
        <v>24</v>
      </c>
      <c r="B3" s="11" t="s">
        <v>25</v>
      </c>
      <c r="C3" s="10" t="s">
        <v>26</v>
      </c>
      <c r="D3" s="12" t="s">
        <v>27</v>
      </c>
      <c r="E3" s="11" t="s">
        <v>28</v>
      </c>
      <c r="F3" s="11"/>
      <c r="G3" s="13" t="s">
        <v>29</v>
      </c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5"/>
      <c r="T3" s="16" t="s">
        <v>30</v>
      </c>
    </row>
    <row r="4" ht="30" customHeight="1" spans="1:20">
      <c r="A4" s="10"/>
      <c r="B4" s="11"/>
      <c r="C4" s="10"/>
      <c r="D4" s="12"/>
      <c r="E4" s="11"/>
      <c r="F4" s="11"/>
      <c r="G4" s="15" t="s">
        <v>4</v>
      </c>
      <c r="H4" s="11" t="s">
        <v>31</v>
      </c>
      <c r="I4" s="11"/>
      <c r="J4" s="11" t="s">
        <v>32</v>
      </c>
      <c r="K4" s="11"/>
      <c r="L4" s="11"/>
      <c r="M4" s="11" t="s">
        <v>33</v>
      </c>
      <c r="N4" s="11"/>
      <c r="O4" s="11"/>
      <c r="P4" s="13" t="s">
        <v>34</v>
      </c>
      <c r="Q4" s="14"/>
      <c r="R4" s="14"/>
      <c r="S4" s="15"/>
      <c r="T4" s="57"/>
    </row>
    <row r="5" ht="48.75" customHeight="1" spans="1:20">
      <c r="A5" s="10"/>
      <c r="B5" s="11"/>
      <c r="C5" s="10"/>
      <c r="D5" s="12"/>
      <c r="E5" s="11"/>
      <c r="F5" s="11"/>
      <c r="G5" s="15"/>
      <c r="H5" s="16" t="s">
        <v>35</v>
      </c>
      <c r="I5" s="11"/>
      <c r="J5" s="55" t="s">
        <v>36</v>
      </c>
      <c r="K5" s="16" t="s">
        <v>37</v>
      </c>
      <c r="L5" s="11"/>
      <c r="M5" s="11" t="s">
        <v>38</v>
      </c>
      <c r="N5" s="16" t="s">
        <v>7</v>
      </c>
      <c r="O5" s="11"/>
      <c r="P5" s="16" t="s">
        <v>39</v>
      </c>
      <c r="Q5" s="16" t="s">
        <v>40</v>
      </c>
      <c r="R5" s="11"/>
      <c r="S5" s="11"/>
      <c r="T5" s="57"/>
    </row>
    <row r="6" ht="95" customHeight="1" spans="1:20">
      <c r="A6" s="10"/>
      <c r="B6" s="11"/>
      <c r="C6" s="10"/>
      <c r="D6" s="12"/>
      <c r="E6" s="11" t="s">
        <v>41</v>
      </c>
      <c r="F6" s="11" t="s">
        <v>42</v>
      </c>
      <c r="G6" s="17"/>
      <c r="H6" s="18"/>
      <c r="I6" s="16" t="s">
        <v>43</v>
      </c>
      <c r="J6" s="56"/>
      <c r="K6" s="18"/>
      <c r="L6" s="16" t="s">
        <v>44</v>
      </c>
      <c r="M6" s="16"/>
      <c r="N6" s="57"/>
      <c r="O6" s="16" t="s">
        <v>45</v>
      </c>
      <c r="P6" s="58"/>
      <c r="Q6" s="57"/>
      <c r="R6" s="16" t="s">
        <v>46</v>
      </c>
      <c r="S6" s="72" t="s">
        <v>47</v>
      </c>
      <c r="T6" s="58"/>
    </row>
    <row r="7" ht="39.75" customHeight="1" spans="1:20">
      <c r="A7" s="19" t="s">
        <v>48</v>
      </c>
      <c r="B7" s="19" t="s">
        <v>49</v>
      </c>
      <c r="C7" s="19"/>
      <c r="D7" s="19"/>
      <c r="E7" s="19">
        <f>E9+E11+E13+E16</f>
        <v>6100</v>
      </c>
      <c r="F7" s="19">
        <f t="shared" ref="F7:S7" si="0">F9+F11+F13+F16</f>
        <v>48.97</v>
      </c>
      <c r="G7" s="19">
        <f t="shared" si="0"/>
        <v>0</v>
      </c>
      <c r="H7" s="19">
        <f t="shared" si="0"/>
        <v>675</v>
      </c>
      <c r="I7" s="19">
        <f t="shared" si="0"/>
        <v>0</v>
      </c>
      <c r="J7" s="19"/>
      <c r="K7" s="19">
        <f t="shared" si="0"/>
        <v>5425</v>
      </c>
      <c r="L7" s="19">
        <f t="shared" si="0"/>
        <v>2655</v>
      </c>
      <c r="M7" s="19"/>
      <c r="N7" s="19">
        <f t="shared" si="0"/>
        <v>1065</v>
      </c>
      <c r="O7" s="19">
        <f t="shared" si="0"/>
        <v>1065</v>
      </c>
      <c r="P7" s="19">
        <f t="shared" si="0"/>
        <v>131453</v>
      </c>
      <c r="Q7" s="19">
        <f t="shared" si="0"/>
        <v>234667</v>
      </c>
      <c r="R7" s="19">
        <f t="shared" si="0"/>
        <v>61514</v>
      </c>
      <c r="S7" s="19">
        <f t="shared" si="0"/>
        <v>52131</v>
      </c>
      <c r="T7" s="73"/>
    </row>
    <row r="8" ht="74.25" customHeight="1" spans="1:20">
      <c r="A8" s="20">
        <v>1</v>
      </c>
      <c r="B8" s="21" t="s">
        <v>50</v>
      </c>
      <c r="C8" s="21" t="s">
        <v>10</v>
      </c>
      <c r="D8" s="22" t="s">
        <v>51</v>
      </c>
      <c r="E8" s="21">
        <v>1100</v>
      </c>
      <c r="F8" s="23">
        <v>6.77</v>
      </c>
      <c r="G8" s="21">
        <v>0</v>
      </c>
      <c r="H8" s="24">
        <v>475</v>
      </c>
      <c r="I8" s="24">
        <v>0</v>
      </c>
      <c r="J8" s="29"/>
      <c r="K8" s="21">
        <v>625</v>
      </c>
      <c r="L8" s="21">
        <v>175</v>
      </c>
      <c r="M8" s="21"/>
      <c r="N8" s="59" t="s">
        <v>52</v>
      </c>
      <c r="O8" s="59" t="s">
        <v>52</v>
      </c>
      <c r="P8" s="60">
        <v>13776</v>
      </c>
      <c r="Q8" s="74">
        <f t="shared" ref="Q8:Q14" si="1">R8+S8</f>
        <v>30622</v>
      </c>
      <c r="R8" s="75">
        <v>23404</v>
      </c>
      <c r="S8" s="76">
        <v>7218</v>
      </c>
      <c r="T8" s="49" t="s">
        <v>53</v>
      </c>
    </row>
    <row r="9" ht="35" customHeight="1" spans="1:20">
      <c r="A9" s="25" t="s">
        <v>54</v>
      </c>
      <c r="B9" s="25"/>
      <c r="C9" s="25"/>
      <c r="D9" s="25"/>
      <c r="E9" s="26">
        <f t="shared" ref="E9:H9" si="2">SUM(E8:E8)</f>
        <v>1100</v>
      </c>
      <c r="F9" s="26">
        <f t="shared" si="2"/>
        <v>6.77</v>
      </c>
      <c r="G9" s="26">
        <f t="shared" si="2"/>
        <v>0</v>
      </c>
      <c r="H9" s="27">
        <f t="shared" si="2"/>
        <v>475</v>
      </c>
      <c r="I9" s="27">
        <f t="shared" ref="I9:S9" si="3">SUM(I8:I8)</f>
        <v>0</v>
      </c>
      <c r="J9" s="27"/>
      <c r="K9" s="27">
        <f t="shared" si="3"/>
        <v>625</v>
      </c>
      <c r="L9" s="27">
        <f t="shared" si="3"/>
        <v>175</v>
      </c>
      <c r="M9" s="27"/>
      <c r="N9" s="27" t="str">
        <f>N8</f>
        <v>465</v>
      </c>
      <c r="O9" s="27" t="str">
        <f>O8</f>
        <v>465</v>
      </c>
      <c r="P9" s="27">
        <f t="shared" si="3"/>
        <v>13776</v>
      </c>
      <c r="Q9" s="27">
        <f t="shared" si="3"/>
        <v>30622</v>
      </c>
      <c r="R9" s="27">
        <f t="shared" si="3"/>
        <v>23404</v>
      </c>
      <c r="S9" s="27">
        <f t="shared" si="3"/>
        <v>7218</v>
      </c>
      <c r="T9" s="77"/>
    </row>
    <row r="10" ht="62.25" customHeight="1" spans="1:20">
      <c r="A10" s="20">
        <v>2</v>
      </c>
      <c r="B10" s="21" t="s">
        <v>55</v>
      </c>
      <c r="C10" s="21" t="s">
        <v>11</v>
      </c>
      <c r="D10" s="28">
        <v>2012.6</v>
      </c>
      <c r="E10" s="21">
        <v>700</v>
      </c>
      <c r="F10" s="23">
        <v>3.27</v>
      </c>
      <c r="G10" s="21">
        <v>0</v>
      </c>
      <c r="H10" s="29">
        <v>0</v>
      </c>
      <c r="I10" s="29">
        <v>0</v>
      </c>
      <c r="J10" s="29"/>
      <c r="K10" s="21">
        <v>700</v>
      </c>
      <c r="L10" s="21">
        <v>700</v>
      </c>
      <c r="M10" s="21"/>
      <c r="N10" s="23"/>
      <c r="O10" s="23"/>
      <c r="P10" s="61">
        <v>8719</v>
      </c>
      <c r="Q10" s="75">
        <f t="shared" si="1"/>
        <v>22996</v>
      </c>
      <c r="R10" s="78" t="s">
        <v>56</v>
      </c>
      <c r="S10" s="79">
        <v>9998</v>
      </c>
      <c r="T10" s="67" t="s">
        <v>57</v>
      </c>
    </row>
    <row r="11" ht="32" customHeight="1" spans="1:20">
      <c r="A11" s="25" t="s">
        <v>58</v>
      </c>
      <c r="B11" s="25"/>
      <c r="C11" s="25"/>
      <c r="D11" s="25"/>
      <c r="E11" s="26">
        <f t="shared" ref="E11:I11" si="4">SUM(E10:E10)</f>
        <v>700</v>
      </c>
      <c r="F11" s="26">
        <f t="shared" si="4"/>
        <v>3.27</v>
      </c>
      <c r="G11" s="26">
        <f t="shared" si="4"/>
        <v>0</v>
      </c>
      <c r="H11" s="26">
        <f t="shared" si="4"/>
        <v>0</v>
      </c>
      <c r="I11" s="26">
        <f t="shared" si="4"/>
        <v>0</v>
      </c>
      <c r="J11" s="27"/>
      <c r="K11" s="26">
        <v>700</v>
      </c>
      <c r="L11" s="26">
        <v>700</v>
      </c>
      <c r="M11" s="26"/>
      <c r="N11" s="26"/>
      <c r="O11" s="26"/>
      <c r="P11" s="26">
        <f t="shared" ref="P11:S11" si="5">SUM(P10:P10)</f>
        <v>8719</v>
      </c>
      <c r="Q11" s="80">
        <f t="shared" si="5"/>
        <v>22996</v>
      </c>
      <c r="R11" s="80">
        <v>12998</v>
      </c>
      <c r="S11" s="80">
        <f t="shared" si="5"/>
        <v>9998</v>
      </c>
      <c r="T11" s="77"/>
    </row>
    <row r="12" ht="111" customHeight="1" spans="1:20">
      <c r="A12" s="20">
        <v>3</v>
      </c>
      <c r="B12" s="21" t="s">
        <v>59</v>
      </c>
      <c r="C12" s="21" t="s">
        <v>12</v>
      </c>
      <c r="D12" s="28">
        <v>2012.6</v>
      </c>
      <c r="E12" s="21">
        <v>800</v>
      </c>
      <c r="F12" s="23">
        <v>5.13</v>
      </c>
      <c r="G12" s="21">
        <v>0</v>
      </c>
      <c r="H12" s="21">
        <v>200</v>
      </c>
      <c r="I12" s="21">
        <v>0</v>
      </c>
      <c r="J12" s="29"/>
      <c r="K12" s="21">
        <v>600</v>
      </c>
      <c r="L12" s="21">
        <v>600</v>
      </c>
      <c r="M12" s="21"/>
      <c r="N12" s="23"/>
      <c r="O12" s="23"/>
      <c r="P12" s="61">
        <v>12000</v>
      </c>
      <c r="Q12" s="75">
        <f t="shared" si="1"/>
        <v>27562</v>
      </c>
      <c r="R12" s="81" t="s">
        <v>60</v>
      </c>
      <c r="S12" s="82">
        <v>2450</v>
      </c>
      <c r="T12" s="83" t="s">
        <v>61</v>
      </c>
    </row>
    <row r="13" ht="43" customHeight="1" spans="1:20">
      <c r="A13" s="25" t="s">
        <v>62</v>
      </c>
      <c r="B13" s="25"/>
      <c r="C13" s="25"/>
      <c r="D13" s="25"/>
      <c r="E13" s="26">
        <v>800</v>
      </c>
      <c r="F13" s="26">
        <v>5.13</v>
      </c>
      <c r="G13" s="26">
        <f>G12</f>
        <v>0</v>
      </c>
      <c r="H13" s="26">
        <f>H12</f>
        <v>200</v>
      </c>
      <c r="I13" s="26">
        <v>0</v>
      </c>
      <c r="J13" s="27"/>
      <c r="K13" s="26">
        <v>600</v>
      </c>
      <c r="L13" s="26">
        <v>600</v>
      </c>
      <c r="M13" s="26"/>
      <c r="N13" s="26"/>
      <c r="O13" s="26"/>
      <c r="P13" s="26">
        <f t="shared" ref="P13:S13" si="6">P12</f>
        <v>12000</v>
      </c>
      <c r="Q13" s="26">
        <f t="shared" si="1"/>
        <v>27562</v>
      </c>
      <c r="R13" s="26" t="str">
        <f t="shared" si="6"/>
        <v>25112</v>
      </c>
      <c r="S13" s="26">
        <f t="shared" si="6"/>
        <v>2450</v>
      </c>
      <c r="T13" s="77"/>
    </row>
    <row r="14" ht="43" customHeight="1" spans="1:20">
      <c r="A14" s="20">
        <v>4</v>
      </c>
      <c r="B14" s="21" t="s">
        <v>63</v>
      </c>
      <c r="C14" s="21" t="s">
        <v>13</v>
      </c>
      <c r="D14" s="28">
        <v>2012.6</v>
      </c>
      <c r="E14" s="20">
        <v>2900</v>
      </c>
      <c r="F14" s="30">
        <v>28.8</v>
      </c>
      <c r="G14" s="20">
        <v>0</v>
      </c>
      <c r="H14" s="29">
        <v>0</v>
      </c>
      <c r="I14" s="29">
        <v>0</v>
      </c>
      <c r="J14" s="29"/>
      <c r="K14" s="21">
        <v>2900</v>
      </c>
      <c r="L14" s="21">
        <v>1180</v>
      </c>
      <c r="M14" s="21"/>
      <c r="N14" s="23"/>
      <c r="O14" s="23"/>
      <c r="P14" s="61">
        <v>83750</v>
      </c>
      <c r="Q14" s="84">
        <f t="shared" si="1"/>
        <v>135773</v>
      </c>
      <c r="R14" s="78" t="s">
        <v>64</v>
      </c>
      <c r="S14" s="67">
        <v>32465</v>
      </c>
      <c r="T14" s="85" t="s">
        <v>65</v>
      </c>
    </row>
    <row r="15" ht="46.5" customHeight="1" spans="1:20">
      <c r="A15" s="20">
        <v>5</v>
      </c>
      <c r="B15" s="21" t="s">
        <v>66</v>
      </c>
      <c r="C15" s="21" t="s">
        <v>13</v>
      </c>
      <c r="D15" s="28">
        <v>2012.6</v>
      </c>
      <c r="E15" s="20">
        <v>600</v>
      </c>
      <c r="F15" s="30">
        <v>5</v>
      </c>
      <c r="G15" s="20">
        <v>0</v>
      </c>
      <c r="H15" s="29">
        <v>0</v>
      </c>
      <c r="I15" s="29">
        <v>0</v>
      </c>
      <c r="J15" s="62"/>
      <c r="K15" s="21">
        <v>600</v>
      </c>
      <c r="L15" s="21">
        <v>0</v>
      </c>
      <c r="M15" s="63"/>
      <c r="N15" s="29">
        <v>600</v>
      </c>
      <c r="O15" s="29">
        <v>600</v>
      </c>
      <c r="P15" s="61">
        <v>13208</v>
      </c>
      <c r="Q15" s="84" t="str">
        <f>R15</f>
        <v>17714</v>
      </c>
      <c r="R15" s="61" t="s">
        <v>67</v>
      </c>
      <c r="S15" s="67">
        <v>0</v>
      </c>
      <c r="T15" s="86" t="s">
        <v>68</v>
      </c>
    </row>
    <row r="16" ht="45" customHeight="1" spans="1:20">
      <c r="A16" s="25" t="s">
        <v>69</v>
      </c>
      <c r="B16" s="25"/>
      <c r="C16" s="25"/>
      <c r="D16" s="25"/>
      <c r="E16" s="26">
        <f t="shared" ref="E16:I16" si="7">SUM(E14:E15)</f>
        <v>3500</v>
      </c>
      <c r="F16" s="26">
        <f t="shared" si="7"/>
        <v>33.8</v>
      </c>
      <c r="G16" s="26">
        <f t="shared" si="7"/>
        <v>0</v>
      </c>
      <c r="H16" s="27">
        <f t="shared" si="7"/>
        <v>0</v>
      </c>
      <c r="I16" s="27">
        <f t="shared" si="7"/>
        <v>0</v>
      </c>
      <c r="J16" s="27"/>
      <c r="K16" s="27">
        <f t="shared" ref="K16:S16" si="8">SUM(K14:K15)</f>
        <v>3500</v>
      </c>
      <c r="L16" s="27">
        <f t="shared" si="8"/>
        <v>1180</v>
      </c>
      <c r="M16" s="26"/>
      <c r="N16" s="26">
        <f>N15</f>
        <v>600</v>
      </c>
      <c r="O16" s="26">
        <f>O15</f>
        <v>600</v>
      </c>
      <c r="P16" s="26">
        <f t="shared" si="8"/>
        <v>96958</v>
      </c>
      <c r="Q16" s="80">
        <f>Q15+Q14</f>
        <v>153487</v>
      </c>
      <c r="R16" s="80">
        <f t="shared" si="8"/>
        <v>0</v>
      </c>
      <c r="S16" s="80">
        <f t="shared" si="8"/>
        <v>32465</v>
      </c>
      <c r="T16" s="77"/>
    </row>
    <row r="17" ht="55" customHeight="1" spans="1:20">
      <c r="A17" s="31" t="s">
        <v>70</v>
      </c>
      <c r="B17" s="31" t="s">
        <v>16</v>
      </c>
      <c r="C17" s="31"/>
      <c r="D17" s="31"/>
      <c r="E17" s="31">
        <f>SUM(E19,E21)</f>
        <v>2883</v>
      </c>
      <c r="F17" s="31">
        <f t="shared" ref="F17:S17" si="9">SUM(F19,F21)</f>
        <v>27.52</v>
      </c>
      <c r="G17" s="31">
        <f t="shared" si="9"/>
        <v>0</v>
      </c>
      <c r="H17" s="31">
        <f t="shared" si="9"/>
        <v>0</v>
      </c>
      <c r="I17" s="31">
        <f t="shared" si="9"/>
        <v>0</v>
      </c>
      <c r="J17" s="31"/>
      <c r="K17" s="31">
        <f t="shared" si="9"/>
        <v>2883</v>
      </c>
      <c r="L17" s="31">
        <f t="shared" si="9"/>
        <v>2883</v>
      </c>
      <c r="M17" s="31"/>
      <c r="N17" s="31"/>
      <c r="O17" s="31"/>
      <c r="P17" s="31">
        <f t="shared" si="9"/>
        <v>80414</v>
      </c>
      <c r="Q17" s="31">
        <f t="shared" si="9"/>
        <v>124322</v>
      </c>
      <c r="R17" s="31">
        <f t="shared" si="9"/>
        <v>71016</v>
      </c>
      <c r="S17" s="31">
        <f t="shared" si="9"/>
        <v>53306</v>
      </c>
      <c r="T17" s="31"/>
    </row>
    <row r="18" ht="84" customHeight="1" spans="1:20">
      <c r="A18" s="32">
        <v>6</v>
      </c>
      <c r="B18" s="20" t="s">
        <v>71</v>
      </c>
      <c r="C18" s="20" t="s">
        <v>11</v>
      </c>
      <c r="D18" s="33" t="s">
        <v>72</v>
      </c>
      <c r="E18" s="34">
        <v>383</v>
      </c>
      <c r="F18" s="34">
        <v>2.52</v>
      </c>
      <c r="G18" s="21">
        <v>0</v>
      </c>
      <c r="H18" s="21">
        <v>0</v>
      </c>
      <c r="I18" s="21">
        <v>0</v>
      </c>
      <c r="J18" s="23"/>
      <c r="K18" s="21">
        <v>383</v>
      </c>
      <c r="L18" s="21">
        <v>383</v>
      </c>
      <c r="M18" s="21"/>
      <c r="N18" s="23"/>
      <c r="O18" s="23"/>
      <c r="P18" s="64">
        <v>5024</v>
      </c>
      <c r="Q18" s="87">
        <f t="shared" ref="Q18:Q23" si="10">R18+S18</f>
        <v>9290</v>
      </c>
      <c r="R18" s="64">
        <v>4292</v>
      </c>
      <c r="S18" s="64">
        <v>4998</v>
      </c>
      <c r="T18" s="64" t="s">
        <v>73</v>
      </c>
    </row>
    <row r="19" ht="44" customHeight="1" spans="1:20">
      <c r="A19" s="35" t="s">
        <v>58</v>
      </c>
      <c r="B19" s="35"/>
      <c r="C19" s="35"/>
      <c r="D19" s="35"/>
      <c r="E19" s="26">
        <f t="shared" ref="E19:I19" si="11">SUM(E18:E18)</f>
        <v>383</v>
      </c>
      <c r="F19" s="26">
        <f t="shared" si="11"/>
        <v>2.52</v>
      </c>
      <c r="G19" s="26">
        <f t="shared" si="11"/>
        <v>0</v>
      </c>
      <c r="H19" s="36">
        <f t="shared" si="11"/>
        <v>0</v>
      </c>
      <c r="I19" s="26">
        <f t="shared" si="11"/>
        <v>0</v>
      </c>
      <c r="J19" s="65"/>
      <c r="K19" s="26">
        <v>383</v>
      </c>
      <c r="L19" s="26">
        <v>383</v>
      </c>
      <c r="M19" s="26"/>
      <c r="N19" s="65"/>
      <c r="O19" s="65"/>
      <c r="P19" s="27">
        <f t="shared" ref="P19:S19" si="12">SUM(P18:P18)</f>
        <v>5024</v>
      </c>
      <c r="Q19" s="88">
        <f t="shared" si="12"/>
        <v>9290</v>
      </c>
      <c r="R19" s="88">
        <f t="shared" si="12"/>
        <v>4292</v>
      </c>
      <c r="S19" s="88">
        <f t="shared" si="12"/>
        <v>4998</v>
      </c>
      <c r="T19" s="77"/>
    </row>
    <row r="20" ht="69.75" customHeight="1" spans="1:20">
      <c r="A20" s="32">
        <v>7</v>
      </c>
      <c r="B20" s="20" t="s">
        <v>74</v>
      </c>
      <c r="C20" s="20" t="s">
        <v>14</v>
      </c>
      <c r="D20" s="33" t="s">
        <v>75</v>
      </c>
      <c r="E20" s="34">
        <v>2500</v>
      </c>
      <c r="F20" s="34">
        <v>25</v>
      </c>
      <c r="G20" s="21">
        <v>0</v>
      </c>
      <c r="H20" s="37">
        <v>0</v>
      </c>
      <c r="I20" s="29">
        <v>0</v>
      </c>
      <c r="J20" s="23"/>
      <c r="K20" s="21">
        <v>2500</v>
      </c>
      <c r="L20" s="21">
        <v>2500</v>
      </c>
      <c r="M20" s="21"/>
      <c r="N20" s="23"/>
      <c r="O20" s="23"/>
      <c r="P20" s="64">
        <v>75390</v>
      </c>
      <c r="Q20" s="89">
        <f t="shared" si="10"/>
        <v>115032</v>
      </c>
      <c r="R20" s="64">
        <v>66724</v>
      </c>
      <c r="S20" s="64">
        <v>48308</v>
      </c>
      <c r="T20" s="90" t="s">
        <v>76</v>
      </c>
    </row>
    <row r="21" ht="44" customHeight="1" spans="1:20">
      <c r="A21" s="35" t="s">
        <v>77</v>
      </c>
      <c r="B21" s="35"/>
      <c r="C21" s="35"/>
      <c r="D21" s="35"/>
      <c r="E21" s="26">
        <f t="shared" ref="E21:I21" si="13">SUM(E20:E20)</f>
        <v>2500</v>
      </c>
      <c r="F21" s="26">
        <f t="shared" si="13"/>
        <v>25</v>
      </c>
      <c r="G21" s="26">
        <f t="shared" si="13"/>
        <v>0</v>
      </c>
      <c r="H21" s="26">
        <f t="shared" si="13"/>
        <v>0</v>
      </c>
      <c r="I21" s="26">
        <f t="shared" si="13"/>
        <v>0</v>
      </c>
      <c r="J21" s="65"/>
      <c r="K21" s="26">
        <v>2500</v>
      </c>
      <c r="L21" s="26">
        <v>2500</v>
      </c>
      <c r="M21" s="26"/>
      <c r="N21" s="65"/>
      <c r="O21" s="65"/>
      <c r="P21" s="27">
        <f t="shared" ref="P21:S21" si="14">SUM(P20:P20)</f>
        <v>75390</v>
      </c>
      <c r="Q21" s="88">
        <f t="shared" si="14"/>
        <v>115032</v>
      </c>
      <c r="R21" s="88">
        <f t="shared" si="14"/>
        <v>66724</v>
      </c>
      <c r="S21" s="88">
        <f t="shared" si="14"/>
        <v>48308</v>
      </c>
      <c r="T21" s="77"/>
    </row>
    <row r="22" ht="57" customHeight="1" spans="1:20">
      <c r="A22" s="38" t="s">
        <v>78</v>
      </c>
      <c r="B22" s="39"/>
      <c r="C22" s="39"/>
      <c r="D22" s="40"/>
      <c r="E22" s="19">
        <f t="shared" ref="E22:T22" si="15">E24+E27</f>
        <v>2278</v>
      </c>
      <c r="F22" s="19">
        <f t="shared" si="15"/>
        <v>34.97</v>
      </c>
      <c r="G22" s="19">
        <f t="shared" si="15"/>
        <v>1895</v>
      </c>
      <c r="H22" s="19">
        <f t="shared" si="15"/>
        <v>1183</v>
      </c>
      <c r="I22" s="19">
        <f t="shared" si="15"/>
        <v>0</v>
      </c>
      <c r="J22" s="19"/>
      <c r="K22" s="19">
        <f t="shared" si="15"/>
        <v>0</v>
      </c>
      <c r="L22" s="19">
        <f t="shared" si="15"/>
        <v>0</v>
      </c>
      <c r="M22" s="19"/>
      <c r="N22" s="19"/>
      <c r="O22" s="19"/>
      <c r="P22" s="19">
        <f t="shared" si="15"/>
        <v>135487</v>
      </c>
      <c r="Q22" s="19">
        <f t="shared" si="15"/>
        <v>69556</v>
      </c>
      <c r="R22" s="19">
        <f t="shared" si="15"/>
        <v>17092</v>
      </c>
      <c r="S22" s="19">
        <f t="shared" si="15"/>
        <v>52464</v>
      </c>
      <c r="T22" s="19">
        <f t="shared" si="15"/>
        <v>0</v>
      </c>
    </row>
    <row r="23" ht="96.75" customHeight="1" spans="1:20">
      <c r="A23" s="20">
        <v>8</v>
      </c>
      <c r="B23" s="41" t="s">
        <v>79</v>
      </c>
      <c r="C23" s="22" t="s">
        <v>11</v>
      </c>
      <c r="D23" s="21">
        <v>2014.3</v>
      </c>
      <c r="E23" s="42">
        <v>383</v>
      </c>
      <c r="F23" s="42">
        <v>1.92</v>
      </c>
      <c r="G23" s="43">
        <v>0</v>
      </c>
      <c r="H23" s="43">
        <v>383</v>
      </c>
      <c r="I23" s="43">
        <v>0</v>
      </c>
      <c r="J23" s="66"/>
      <c r="K23" s="43"/>
      <c r="L23" s="43"/>
      <c r="M23" s="43"/>
      <c r="N23" s="43"/>
      <c r="O23" s="43"/>
      <c r="P23" s="67">
        <v>5070</v>
      </c>
      <c r="Q23" s="67">
        <f t="shared" si="10"/>
        <v>6881</v>
      </c>
      <c r="R23" s="67">
        <v>1883</v>
      </c>
      <c r="S23" s="67">
        <v>4998</v>
      </c>
      <c r="T23" s="78" t="s">
        <v>80</v>
      </c>
    </row>
    <row r="24" ht="55" customHeight="1" spans="1:20">
      <c r="A24" s="44" t="s">
        <v>58</v>
      </c>
      <c r="B24" s="45"/>
      <c r="C24" s="45"/>
      <c r="D24" s="46"/>
      <c r="E24" s="26">
        <f t="shared" ref="E24:I24" si="16">SUM(E23:E23)</f>
        <v>383</v>
      </c>
      <c r="F24" s="47">
        <f t="shared" si="16"/>
        <v>1.92</v>
      </c>
      <c r="G24" s="26">
        <f t="shared" si="16"/>
        <v>0</v>
      </c>
      <c r="H24" s="26">
        <f t="shared" si="16"/>
        <v>383</v>
      </c>
      <c r="I24" s="27">
        <f t="shared" si="16"/>
        <v>0</v>
      </c>
      <c r="J24" s="26"/>
      <c r="K24" s="26"/>
      <c r="L24" s="26"/>
      <c r="M24" s="26"/>
      <c r="N24" s="26"/>
      <c r="O24" s="26"/>
      <c r="P24" s="26">
        <f>SUM(P23:P23)</f>
        <v>5070</v>
      </c>
      <c r="Q24" s="26">
        <f t="shared" ref="Q24:S24" si="17">SUM(Q23:Q23)</f>
        <v>6881</v>
      </c>
      <c r="R24" s="26">
        <f t="shared" si="17"/>
        <v>1883</v>
      </c>
      <c r="S24" s="26">
        <f t="shared" si="17"/>
        <v>4998</v>
      </c>
      <c r="T24" s="77"/>
    </row>
    <row r="25" ht="84" customHeight="1" spans="1:20">
      <c r="A25" s="32">
        <v>9</v>
      </c>
      <c r="B25" s="20" t="s">
        <v>81</v>
      </c>
      <c r="C25" s="43" t="s">
        <v>82</v>
      </c>
      <c r="D25" s="21">
        <v>2014.3</v>
      </c>
      <c r="E25" s="21">
        <v>800</v>
      </c>
      <c r="F25" s="21">
        <v>7.3</v>
      </c>
      <c r="G25" s="21">
        <v>800</v>
      </c>
      <c r="H25" s="21">
        <v>800</v>
      </c>
      <c r="I25" s="21">
        <v>0</v>
      </c>
      <c r="J25" s="21"/>
      <c r="K25" s="21"/>
      <c r="L25" s="21"/>
      <c r="M25" s="21"/>
      <c r="N25" s="21"/>
      <c r="O25" s="21"/>
      <c r="P25" s="67">
        <v>16913</v>
      </c>
      <c r="Q25" s="87">
        <f t="shared" ref="Q25:Q29" si="18">R25+S25</f>
        <v>39020</v>
      </c>
      <c r="R25" s="79">
        <v>13849</v>
      </c>
      <c r="S25" s="79">
        <v>25171</v>
      </c>
      <c r="T25" s="91" t="s">
        <v>83</v>
      </c>
    </row>
    <row r="26" ht="57" customHeight="1" spans="1:20">
      <c r="A26" s="32">
        <v>10</v>
      </c>
      <c r="B26" s="20" t="s">
        <v>84</v>
      </c>
      <c r="C26" s="43" t="s">
        <v>82</v>
      </c>
      <c r="D26" s="21">
        <v>2015</v>
      </c>
      <c r="E26" s="21">
        <v>1095</v>
      </c>
      <c r="F26" s="21">
        <v>25.75</v>
      </c>
      <c r="G26" s="21">
        <v>1095</v>
      </c>
      <c r="H26" s="21">
        <v>0</v>
      </c>
      <c r="I26" s="21">
        <v>0</v>
      </c>
      <c r="J26" s="21"/>
      <c r="K26" s="21"/>
      <c r="L26" s="21"/>
      <c r="M26" s="21"/>
      <c r="N26" s="21"/>
      <c r="O26" s="21"/>
      <c r="P26" s="68">
        <v>113504</v>
      </c>
      <c r="Q26" s="87">
        <f t="shared" si="18"/>
        <v>23655</v>
      </c>
      <c r="R26" s="79">
        <v>1360</v>
      </c>
      <c r="S26" s="68">
        <v>22295</v>
      </c>
      <c r="T26" s="92" t="s">
        <v>85</v>
      </c>
    </row>
    <row r="27" ht="53.25" customHeight="1" spans="1:20">
      <c r="A27" s="44" t="s">
        <v>86</v>
      </c>
      <c r="B27" s="45"/>
      <c r="C27" s="45"/>
      <c r="D27" s="46"/>
      <c r="E27" s="26">
        <f>E25+E26</f>
        <v>1895</v>
      </c>
      <c r="F27" s="26">
        <f t="shared" ref="F27:S27" si="19">F25+F26</f>
        <v>33.05</v>
      </c>
      <c r="G27" s="26">
        <f t="shared" si="19"/>
        <v>1895</v>
      </c>
      <c r="H27" s="26">
        <f t="shared" si="19"/>
        <v>800</v>
      </c>
      <c r="I27" s="26">
        <f t="shared" si="19"/>
        <v>0</v>
      </c>
      <c r="J27" s="26"/>
      <c r="K27" s="26">
        <f t="shared" si="19"/>
        <v>0</v>
      </c>
      <c r="L27" s="26">
        <f t="shared" si="19"/>
        <v>0</v>
      </c>
      <c r="M27" s="26"/>
      <c r="N27" s="26"/>
      <c r="O27" s="26"/>
      <c r="P27" s="26">
        <f t="shared" si="19"/>
        <v>130417</v>
      </c>
      <c r="Q27" s="26">
        <f t="shared" si="19"/>
        <v>62675</v>
      </c>
      <c r="R27" s="26">
        <f t="shared" si="19"/>
        <v>15209</v>
      </c>
      <c r="S27" s="26">
        <f t="shared" si="19"/>
        <v>47466</v>
      </c>
      <c r="T27" s="77"/>
    </row>
    <row r="28" ht="53.25" customHeight="1" spans="1:20">
      <c r="A28" s="38" t="s">
        <v>87</v>
      </c>
      <c r="B28" s="39"/>
      <c r="C28" s="39"/>
      <c r="D28" s="40"/>
      <c r="E28" s="48">
        <f>E29</f>
        <v>1054</v>
      </c>
      <c r="F28" s="48">
        <f t="shared" ref="F28:S28" si="20">F29</f>
        <v>14.36</v>
      </c>
      <c r="G28" s="48">
        <f t="shared" si="20"/>
        <v>1054</v>
      </c>
      <c r="H28" s="48">
        <f t="shared" si="20"/>
        <v>0</v>
      </c>
      <c r="I28" s="48">
        <f t="shared" si="20"/>
        <v>0</v>
      </c>
      <c r="J28" s="48"/>
      <c r="K28" s="48">
        <f t="shared" si="20"/>
        <v>0</v>
      </c>
      <c r="L28" s="48">
        <f t="shared" si="20"/>
        <v>0</v>
      </c>
      <c r="M28" s="48"/>
      <c r="N28" s="48"/>
      <c r="O28" s="48"/>
      <c r="P28" s="48">
        <f t="shared" si="20"/>
        <v>59213</v>
      </c>
      <c r="Q28" s="48">
        <f t="shared" si="20"/>
        <v>49317</v>
      </c>
      <c r="R28" s="48">
        <f t="shared" si="20"/>
        <v>10500</v>
      </c>
      <c r="S28" s="48">
        <f t="shared" si="20"/>
        <v>38817</v>
      </c>
      <c r="T28" s="93"/>
    </row>
    <row r="29" ht="117" customHeight="1" spans="1:20">
      <c r="A29" s="49">
        <v>11</v>
      </c>
      <c r="B29" s="49" t="s">
        <v>88</v>
      </c>
      <c r="C29" s="49" t="s">
        <v>82</v>
      </c>
      <c r="D29" s="49">
        <v>2015</v>
      </c>
      <c r="E29" s="50">
        <v>1054</v>
      </c>
      <c r="F29" s="50">
        <v>14.36</v>
      </c>
      <c r="G29" s="50">
        <v>1054</v>
      </c>
      <c r="H29" s="50">
        <v>0</v>
      </c>
      <c r="I29" s="50">
        <v>0</v>
      </c>
      <c r="J29" s="50"/>
      <c r="K29" s="50"/>
      <c r="L29" s="50"/>
      <c r="M29" s="50"/>
      <c r="N29" s="50"/>
      <c r="O29" s="50"/>
      <c r="P29" s="69">
        <v>59213</v>
      </c>
      <c r="Q29" s="94">
        <f t="shared" si="18"/>
        <v>49317</v>
      </c>
      <c r="R29" s="95">
        <v>10500</v>
      </c>
      <c r="S29" s="94">
        <v>38817</v>
      </c>
      <c r="T29" s="96" t="s">
        <v>89</v>
      </c>
    </row>
    <row r="30" ht="60" customHeight="1" spans="1:20">
      <c r="A30" s="38" t="s">
        <v>90</v>
      </c>
      <c r="B30" s="39"/>
      <c r="C30" s="39"/>
      <c r="D30" s="40"/>
      <c r="E30" s="51">
        <f>E31+E32</f>
        <v>872</v>
      </c>
      <c r="F30" s="51">
        <f>F32</f>
        <v>2.29</v>
      </c>
      <c r="G30" s="51">
        <f>G31+G32</f>
        <v>872</v>
      </c>
      <c r="H30" s="52"/>
      <c r="I30" s="70"/>
      <c r="J30" s="52"/>
      <c r="K30" s="52"/>
      <c r="L30" s="52"/>
      <c r="M30" s="52"/>
      <c r="N30" s="52"/>
      <c r="O30" s="52"/>
      <c r="P30" s="51">
        <f t="shared" ref="P30:S30" si="21">P31+P32</f>
        <v>83940</v>
      </c>
      <c r="Q30" s="51">
        <f t="shared" si="21"/>
        <v>6665</v>
      </c>
      <c r="R30" s="52"/>
      <c r="S30" s="51">
        <f t="shared" si="21"/>
        <v>6665</v>
      </c>
      <c r="T30" s="52"/>
    </row>
    <row r="31" ht="57" customHeight="1" spans="1:20">
      <c r="A31" s="49">
        <v>12</v>
      </c>
      <c r="B31" s="49" t="s">
        <v>91</v>
      </c>
      <c r="C31" s="49" t="s">
        <v>82</v>
      </c>
      <c r="D31" s="49">
        <v>2016.6</v>
      </c>
      <c r="E31" s="50">
        <v>612</v>
      </c>
      <c r="F31" s="50"/>
      <c r="G31" s="50">
        <v>612</v>
      </c>
      <c r="H31" s="50">
        <v>0</v>
      </c>
      <c r="I31" s="50">
        <v>0</v>
      </c>
      <c r="J31" s="50"/>
      <c r="K31" s="50"/>
      <c r="L31" s="50"/>
      <c r="M31" s="50"/>
      <c r="N31" s="50"/>
      <c r="O31" s="50"/>
      <c r="P31" s="69">
        <v>55080</v>
      </c>
      <c r="Q31" s="94"/>
      <c r="R31" s="95"/>
      <c r="S31" s="94"/>
      <c r="T31" s="97" t="s">
        <v>92</v>
      </c>
    </row>
    <row r="32" ht="61" customHeight="1" spans="1:20">
      <c r="A32" s="49">
        <v>13</v>
      </c>
      <c r="B32" s="49" t="s">
        <v>93</v>
      </c>
      <c r="C32" s="49" t="s">
        <v>82</v>
      </c>
      <c r="D32" s="49">
        <v>2016.6</v>
      </c>
      <c r="E32" s="50">
        <v>260</v>
      </c>
      <c r="F32" s="50">
        <v>2.29</v>
      </c>
      <c r="G32" s="50">
        <v>260</v>
      </c>
      <c r="H32" s="50">
        <v>0</v>
      </c>
      <c r="I32" s="50">
        <v>0</v>
      </c>
      <c r="J32" s="50"/>
      <c r="K32" s="50"/>
      <c r="L32" s="50"/>
      <c r="M32" s="50"/>
      <c r="N32" s="50"/>
      <c r="O32" s="50"/>
      <c r="P32" s="69">
        <v>28860</v>
      </c>
      <c r="Q32" s="94">
        <f>R32+S32</f>
        <v>6665</v>
      </c>
      <c r="R32" s="95"/>
      <c r="S32" s="94">
        <v>6665</v>
      </c>
      <c r="T32" s="97" t="s">
        <v>94</v>
      </c>
    </row>
    <row r="33" ht="51" customHeight="1" spans="1:20">
      <c r="A33" s="19" t="s">
        <v>49</v>
      </c>
      <c r="B33" s="19"/>
      <c r="C33" s="19"/>
      <c r="D33" s="19"/>
      <c r="E33" s="19">
        <f>E30+E28+E22+E17+E7+AC28</f>
        <v>13187</v>
      </c>
      <c r="F33" s="19">
        <f t="shared" ref="F33:S33" si="22">F30+F28+F22+F17+F7+AD28</f>
        <v>128.11</v>
      </c>
      <c r="G33" s="19">
        <f t="shared" si="22"/>
        <v>3821</v>
      </c>
      <c r="H33" s="19">
        <f t="shared" si="22"/>
        <v>1858</v>
      </c>
      <c r="I33" s="19">
        <f t="shared" si="22"/>
        <v>0</v>
      </c>
      <c r="J33" s="19"/>
      <c r="K33" s="19">
        <f t="shared" si="22"/>
        <v>8308</v>
      </c>
      <c r="L33" s="19">
        <f t="shared" si="22"/>
        <v>5538</v>
      </c>
      <c r="M33" s="19"/>
      <c r="N33" s="19">
        <f t="shared" si="22"/>
        <v>1065</v>
      </c>
      <c r="O33" s="19">
        <f t="shared" si="22"/>
        <v>1065</v>
      </c>
      <c r="P33" s="19">
        <f t="shared" si="22"/>
        <v>490507</v>
      </c>
      <c r="Q33" s="19">
        <f t="shared" si="22"/>
        <v>484527</v>
      </c>
      <c r="R33" s="19">
        <f t="shared" si="22"/>
        <v>160122</v>
      </c>
      <c r="S33" s="19">
        <f t="shared" si="22"/>
        <v>203383</v>
      </c>
      <c r="T33" s="73"/>
    </row>
    <row r="41" ht="20.25" spans="4:4">
      <c r="D41" s="53"/>
    </row>
    <row r="43" spans="15:15">
      <c r="O43" s="2" t="s">
        <v>95</v>
      </c>
    </row>
  </sheetData>
  <mergeCells count="35">
    <mergeCell ref="A1:T1"/>
    <mergeCell ref="Q2:T2"/>
    <mergeCell ref="G3:S3"/>
    <mergeCell ref="H4:I4"/>
    <mergeCell ref="J4:L4"/>
    <mergeCell ref="M4:O4"/>
    <mergeCell ref="P4:S4"/>
    <mergeCell ref="H5:I5"/>
    <mergeCell ref="K5:L5"/>
    <mergeCell ref="N5:O5"/>
    <mergeCell ref="Q5:S5"/>
    <mergeCell ref="A7:D7"/>
    <mergeCell ref="A9:D9"/>
    <mergeCell ref="A11:D11"/>
    <mergeCell ref="A13:D13"/>
    <mergeCell ref="A16:D16"/>
    <mergeCell ref="A17:D17"/>
    <mergeCell ref="A19:D19"/>
    <mergeCell ref="A21:D21"/>
    <mergeCell ref="A22:D22"/>
    <mergeCell ref="A24:D24"/>
    <mergeCell ref="A27:D27"/>
    <mergeCell ref="A28:D28"/>
    <mergeCell ref="A30:D30"/>
    <mergeCell ref="A33:D33"/>
    <mergeCell ref="A3:A6"/>
    <mergeCell ref="B3:B6"/>
    <mergeCell ref="C3:C6"/>
    <mergeCell ref="D3:D6"/>
    <mergeCell ref="G4:G6"/>
    <mergeCell ref="J5:J6"/>
    <mergeCell ref="M5:M6"/>
    <mergeCell ref="P5:P6"/>
    <mergeCell ref="T3:T6"/>
    <mergeCell ref="E3:F5"/>
  </mergeCells>
  <pageMargins left="0.984027777777778" right="0.707638888888889" top="0.590277777777778" bottom="0.747916666666667" header="0.313888888888889" footer="0.313888888888889"/>
  <pageSetup paperSize="9" scale="2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C7:F20"/>
  <sheetViews>
    <sheetView workbookViewId="0">
      <selection activeCell="F10" sqref="F10:F20"/>
    </sheetView>
  </sheetViews>
  <sheetFormatPr defaultColWidth="9" defaultRowHeight="14.25" outlineLevelCol="5"/>
  <sheetData>
    <row r="7" ht="20.25" spans="3:6">
      <c r="C7" s="1"/>
      <c r="D7" s="1"/>
      <c r="E7" s="1"/>
      <c r="F7" s="1"/>
    </row>
    <row r="10" spans="6:6">
      <c r="F10">
        <v>48529</v>
      </c>
    </row>
    <row r="11" spans="6:6">
      <c r="F11">
        <v>23436</v>
      </c>
    </row>
    <row r="12" spans="6:6">
      <c r="F12">
        <v>29851</v>
      </c>
    </row>
    <row r="13" spans="6:6">
      <c r="F13">
        <v>31371</v>
      </c>
    </row>
    <row r="14" spans="6:6">
      <c r="F14">
        <v>10475</v>
      </c>
    </row>
    <row r="15" spans="6:6">
      <c r="F15">
        <v>15772</v>
      </c>
    </row>
    <row r="16" spans="6:6">
      <c r="F16">
        <v>15772</v>
      </c>
    </row>
    <row r="17" spans="6:6">
      <c r="F17">
        <v>15772</v>
      </c>
    </row>
    <row r="18" spans="6:6">
      <c r="F18">
        <v>6432</v>
      </c>
    </row>
    <row r="19" spans="6:6">
      <c r="F19">
        <v>6432</v>
      </c>
    </row>
    <row r="20" spans="6:6">
      <c r="F20">
        <v>10578</v>
      </c>
    </row>
  </sheetData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汇总表1</vt:lpstr>
      <vt:lpstr>汇总表2</vt:lpstr>
      <vt:lpstr>公示项目册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dcterms:created xsi:type="dcterms:W3CDTF">2012-04-06T07:49:00Z</dcterms:created>
  <cp:lastPrinted>2015-05-20T07:13:00Z</cp:lastPrinted>
  <dcterms:modified xsi:type="dcterms:W3CDTF">2016-10-08T08:26:49Z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2052-10.1.0.5975</vt:lpwstr>
  </property>
</Properties>
</file>