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1035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公示项目册!$A$1:$T$34</definedName>
  </definedNames>
  <calcPr calcId="144525"/>
</workbook>
</file>

<file path=xl/sharedStrings.xml><?xml version="1.0" encoding="utf-8"?>
<sst xmlns="http://schemas.openxmlformats.org/spreadsheetml/2006/main" count="91">
  <si>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</si>
  <si>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</si>
  <si>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</si>
  <si>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</si>
  <si>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</si>
  <si>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</si>
  <si>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</si>
  <si>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</si>
  <si>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</si>
  <si>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</si>
  <si>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</si>
  <si>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</si>
  <si>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</si>
  <si>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</si>
  <si>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</si>
  <si>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</si>
  <si>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</si>
  <si>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</si>
  <si>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</si>
  <si>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</si>
  <si>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</si>
  <si>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</si>
  <si>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2017年泾河新城保障性住房建设项目进展情况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</si>
  <si>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</si>
  <si>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</si>
  <si>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</si>
  <si>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</si>
  <si>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</si>
  <si>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</si>
  <si>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项目进展完成情况（截止2月27日）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</si>
  <si>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</si>
  <si>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</si>
  <si>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</si>
  <si>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</si>
  <si>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</si>
  <si>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</si>
  <si>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</si>
  <si>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</si>
  <si>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</si>
  <si>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</si>
  <si>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</si>
  <si>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</si>
  <si>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</si>
  <si>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其中：在2017年基本建成套数</t>
  </si>
  <si>
    <t>其中：在2017年竣工套数</t>
  </si>
  <si>
    <t>其中：在2017年分配入住套数</t>
  </si>
  <si>
    <t>其中：2016年底前累计完成投资</t>
  </si>
  <si>
    <t>2017年完成投资</t>
  </si>
  <si>
    <t>2012年项目总计</t>
  </si>
  <si>
    <t>总计</t>
  </si>
  <si>
    <t>泾河新城崇文重点镇廉租房(3号、8号地块)</t>
  </si>
  <si>
    <t xml:space="preserve">2012.6 </t>
  </si>
  <si>
    <t>公租房已分配570套。</t>
  </si>
  <si>
    <t>廉租房小计</t>
  </si>
  <si>
    <t>泾河新城崇文重点镇8号地块公租房</t>
  </si>
  <si>
    <t>单体工程完工。备注，此项目已更名为泾河新城崇文重点镇8号地块公租房。</t>
  </si>
  <si>
    <t>公租房小计</t>
  </si>
  <si>
    <t xml:space="preserve"> 泾河新城崇文重点镇3号地经适房</t>
  </si>
  <si>
    <t>单体工程完工。</t>
  </si>
  <si>
    <t>经适房小计</t>
  </si>
  <si>
    <t xml:space="preserve">泾河新城崇文重点镇限价房( 1号、3号、8号地块）
</t>
  </si>
  <si>
    <t>1、3、8号地块共2900套单体竣工，回购用于货币化安置；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</si>
  <si>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</si>
  <si>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</si>
  <si>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</si>
  <si>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</si>
  <si>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</si>
  <si>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</si>
  <si>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</si>
  <si>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单体施工完工。</t>
  </si>
  <si>
    <t>泾河新城崇文重点镇1号地块城市棚户区改造项目</t>
  </si>
  <si>
    <t>2013.5.1</t>
  </si>
  <si>
    <t>单体施工完成。</t>
  </si>
  <si>
    <t>棚户区小计</t>
  </si>
  <si>
    <t>2014年项目总计</t>
  </si>
  <si>
    <t xml:space="preserve"> 泾河新城崇文重点镇8号地块保障房一期工程第二标段（其中2014年公租房）</t>
  </si>
  <si>
    <t>配套基础设施施工
（小区地面平整施工）</t>
  </si>
  <si>
    <t>泾河新城崇文重点镇2号地块安置房项目（其中建设2014年城市棚户区改造房800套）</t>
  </si>
  <si>
    <t>棚改</t>
  </si>
  <si>
    <t>楼体外立面粉刷。</t>
  </si>
  <si>
    <t>泾河新城焦村城市棚户区改造项目</t>
  </si>
  <si>
    <t>基础施工。</t>
  </si>
  <si>
    <t>棚户区改造小计</t>
  </si>
  <si>
    <t>2015年项目总计</t>
  </si>
  <si>
    <t>泾河新城棚户区改造项目--瀛洲新苑</t>
  </si>
  <si>
    <t>基本建成。</t>
  </si>
  <si>
    <t>2016年项目总计</t>
  </si>
  <si>
    <t>泾河新城泾干镇花李片区棚户区改造项目</t>
  </si>
  <si>
    <t>已完成612户货币化安置协议签订工作</t>
  </si>
  <si>
    <t>泾河新城高庄镇山西庄村棚户改造项目</t>
  </si>
  <si>
    <t>7#、10#楼基础施工。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</si>
</sst>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  <numFmt numFmtId="178" formatCode="0.00_);[Red]\(0.00\)"/>
    <numFmt numFmtId="179" formatCode="0_);\(0\)"/>
    <numFmt numFmtId="180" formatCode="0;_꤀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37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5" fillId="17" borderId="16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21" fillId="2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11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8" borderId="1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17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14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5" fillId="17" borderId="1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0" fillId="14" borderId="14" applyNumberFormat="0" applyFont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8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6" fontId="5" fillId="0" borderId="0" xfId="195" applyNumberFormat="1" applyFont="1" applyFill="1" applyBorder="1" applyAlignment="1">
      <alignment horizontal="center" vertical="center" wrapText="1"/>
    </xf>
    <xf numFmtId="176" fontId="6" fillId="0" borderId="3" xfId="195" applyNumberFormat="1" applyFont="1" applyFill="1" applyBorder="1" applyAlignment="1">
      <alignment horizontal="center" vertical="center" wrapText="1"/>
    </xf>
    <xf numFmtId="176" fontId="6" fillId="0" borderId="1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6" fontId="6" fillId="0" borderId="5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176" fontId="6" fillId="0" borderId="7" xfId="195" applyNumberFormat="1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5" borderId="1" xfId="196" applyNumberFormat="1" applyFont="1" applyFill="1" applyBorder="1" applyAlignment="1">
      <alignment horizontal="center" vertical="center" wrapText="1"/>
    </xf>
    <xf numFmtId="178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8" fillId="0" borderId="1" xfId="44" applyNumberFormat="1" applyFont="1" applyFill="1" applyBorder="1" applyAlignment="1">
      <alignment horizontal="center" vertical="center" wrapText="1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4" applyFont="1" applyFill="1" applyBorder="1" applyAlignment="1">
      <alignment horizontal="center" vertical="center" wrapText="1"/>
    </xf>
    <xf numFmtId="176" fontId="7" fillId="2" borderId="1" xfId="44" applyNumberFormat="1" applyFont="1" applyFill="1" applyBorder="1" applyAlignment="1">
      <alignment horizontal="center" vertical="center" wrapText="1"/>
    </xf>
    <xf numFmtId="176" fontId="7" fillId="5" borderId="1" xfId="44" applyNumberFormat="1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76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76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7" applyFont="1" applyFill="1" applyBorder="1" applyAlignment="1">
      <alignment horizontal="center" vertical="center" wrapText="1"/>
    </xf>
    <xf numFmtId="0" fontId="7" fillId="0" borderId="1" xfId="97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千位分隔" xfId="10" builtinId="3"/>
    <cellStyle name="常规 7 3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1 4" xfId="47"/>
    <cellStyle name="20% - 强调文字颜色 5" xfId="48" builtinId="46"/>
    <cellStyle name="常规 8 2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常规 3 2" xfId="71"/>
    <cellStyle name="20% - 强调文字颜色 4 2 2" xfId="72"/>
    <cellStyle name="20% - 强调文字颜色 1 3" xfId="73"/>
    <cellStyle name="20% - 强调文字颜色 3 2" xfId="74"/>
    <cellStyle name="20% - 强调文字颜色 1 2 2" xfId="75"/>
    <cellStyle name="输出 2 2" xfId="76"/>
    <cellStyle name="20% - 强调文字颜色 2 2" xfId="77"/>
    <cellStyle name="20% - 强调文字颜色 2 4" xfId="78"/>
    <cellStyle name="60% - 强调文字颜色 1 2" xfId="79"/>
    <cellStyle name="20% - 强调文字颜色 3 4" xfId="80"/>
    <cellStyle name="常规 3" xfId="81"/>
    <cellStyle name="20% - 强调文字颜色 4 2" xfId="82"/>
    <cellStyle name="常规 4" xfId="83"/>
    <cellStyle name="20% - 强调文字颜色 4 3" xfId="84"/>
    <cellStyle name="常规 5" xfId="85"/>
    <cellStyle name="60% - 强调文字颜色 2 2" xfId="86"/>
    <cellStyle name="20% - 强调文字颜色 4 4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40% - 强调文字颜色 4 4" xfId="92"/>
    <cellStyle name="20% - 强调文字颜色 6 2 2" xfId="93"/>
    <cellStyle name="20% - 强调文字颜色 6 3" xfId="94"/>
    <cellStyle name="40% - 强调文字颜色 1 2" xfId="95"/>
    <cellStyle name="40% - 强调文字颜色 1 2 2" xfId="96"/>
    <cellStyle name="常规 9 2" xfId="97"/>
    <cellStyle name="40% - 强调文字颜色 1 3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计算 2 2" xfId="103"/>
    <cellStyle name="40% - 强调文字颜色 3 2" xfId="104"/>
    <cellStyle name="40% - 强调文字颜色 3 2 2" xfId="105"/>
    <cellStyle name="40% - 强调文字颜色 3 3" xfId="106"/>
    <cellStyle name="40% - 强调文字颜色 3 4" xfId="107"/>
    <cellStyle name="检查单元格 2" xfId="108"/>
    <cellStyle name="标题 4 4" xfId="109"/>
    <cellStyle name="40% - 强调文字颜色 4 2 2" xfId="110"/>
    <cellStyle name="40% - 强调文字颜色 4 3" xfId="111"/>
    <cellStyle name="好 2 3" xfId="112"/>
    <cellStyle name="40% - 强调文字颜色 5 2" xfId="113"/>
    <cellStyle name="好 2 3 2" xfId="114"/>
    <cellStyle name="60% - 强调文字颜色 4 3" xfId="115"/>
    <cellStyle name="40% - 强调文字颜色 5 2 2" xfId="116"/>
    <cellStyle name="好 2 4" xfId="117"/>
    <cellStyle name="40% - 强调文字颜色 5 3" xfId="118"/>
    <cellStyle name="40% - 强调文字颜色 6 2" xfId="119"/>
    <cellStyle name="40% - 强调文字颜色 6 2 2" xfId="120"/>
    <cellStyle name="40% - 强调文字颜色 6 3" xfId="121"/>
    <cellStyle name="60% - 强调文字颜色 4 2 2" xfId="122"/>
    <cellStyle name="40% - 强调文字颜色 6 4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好 2 2 2" xfId="129"/>
    <cellStyle name="60% - 强调文字颜色 3 3" xfId="130"/>
    <cellStyle name="60% - 强调文字颜色 3 4" xfId="131"/>
    <cellStyle name="60% - 强调文字颜色 4 2" xfId="132"/>
    <cellStyle name="好 2 3 3" xfId="133"/>
    <cellStyle name="60% - 强调文字颜色 4 4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汇总 2 2" xfId="155"/>
    <cellStyle name="标题 4 3" xfId="156"/>
    <cellStyle name="标题 5" xfId="157"/>
    <cellStyle name="强调文字颜色 1 4" xfId="158"/>
    <cellStyle name="标题 5 2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强调文字颜色 4 2" xfId="175"/>
    <cellStyle name="常规 2 5" xfId="176"/>
    <cellStyle name="常规 3 2 2" xfId="177"/>
    <cellStyle name="常规 3 2 2 2" xfId="178"/>
    <cellStyle name="常规 3 2 2 2 2" xfId="179"/>
    <cellStyle name="好_2013年" xfId="180"/>
    <cellStyle name="常规 3 2 2 3" xfId="181"/>
    <cellStyle name="常规 3 2 3" xfId="182"/>
    <cellStyle name="常规 3 3" xfId="183"/>
    <cellStyle name="常规 3 4" xfId="184"/>
    <cellStyle name="常规 4 2" xfId="185"/>
    <cellStyle name="常规 4 3" xfId="186"/>
    <cellStyle name="注释 2" xfId="187"/>
    <cellStyle name="常规 6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="108" customFormat="1" ht="32.25" customHeight="1" spans="1:33">
      <c r="A2" s="110" t="s">
        <v>1</v>
      </c>
      <c r="B2" s="110" t="s">
        <v>2</v>
      </c>
      <c r="C2" s="110" t="s">
        <v>3</v>
      </c>
      <c r="D2" s="111" t="s">
        <v>4</v>
      </c>
      <c r="E2" s="111"/>
      <c r="F2" s="111"/>
      <c r="G2" s="111"/>
      <c r="H2" s="111"/>
      <c r="I2" s="111"/>
      <c r="J2" s="111" t="s">
        <v>5</v>
      </c>
      <c r="K2" s="111"/>
      <c r="L2" s="111"/>
      <c r="M2" s="111"/>
      <c r="N2" s="111"/>
      <c r="O2" s="111"/>
      <c r="P2" s="111" t="s">
        <v>6</v>
      </c>
      <c r="Q2" s="111"/>
      <c r="R2" s="111"/>
      <c r="S2" s="111"/>
      <c r="T2" s="111"/>
      <c r="U2" s="111"/>
      <c r="V2" s="111" t="s">
        <v>7</v>
      </c>
      <c r="W2" s="111"/>
      <c r="X2" s="111"/>
      <c r="Y2" s="111"/>
      <c r="Z2" s="111"/>
      <c r="AA2" s="111"/>
      <c r="AB2" s="111" t="s">
        <v>8</v>
      </c>
      <c r="AC2" s="111"/>
      <c r="AD2" s="111"/>
      <c r="AE2" s="111"/>
      <c r="AF2" s="111"/>
      <c r="AG2" s="111"/>
    </row>
    <row r="3" s="108" customFormat="1" ht="29.25" customHeight="1" spans="1:33">
      <c r="A3" s="110"/>
      <c r="B3" s="110"/>
      <c r="C3" s="110"/>
      <c r="D3" s="110" t="s">
        <v>9</v>
      </c>
      <c r="E3" s="110" t="s">
        <v>10</v>
      </c>
      <c r="F3" s="110" t="s">
        <v>11</v>
      </c>
      <c r="G3" s="110" t="s">
        <v>12</v>
      </c>
      <c r="H3" s="110" t="s">
        <v>13</v>
      </c>
      <c r="I3" s="110" t="s">
        <v>14</v>
      </c>
      <c r="J3" s="110" t="s">
        <v>9</v>
      </c>
      <c r="K3" s="110" t="s">
        <v>10</v>
      </c>
      <c r="L3" s="110" t="s">
        <v>11</v>
      </c>
      <c r="M3" s="110" t="s">
        <v>12</v>
      </c>
      <c r="N3" s="110" t="s">
        <v>13</v>
      </c>
      <c r="O3" s="110" t="s">
        <v>14</v>
      </c>
      <c r="P3" s="110" t="s">
        <v>9</v>
      </c>
      <c r="Q3" s="110" t="s">
        <v>10</v>
      </c>
      <c r="R3" s="110" t="s">
        <v>11</v>
      </c>
      <c r="S3" s="110" t="s">
        <v>12</v>
      </c>
      <c r="T3" s="110" t="s">
        <v>13</v>
      </c>
      <c r="U3" s="110" t="s">
        <v>14</v>
      </c>
      <c r="V3" s="110" t="s">
        <v>9</v>
      </c>
      <c r="W3" s="110" t="s">
        <v>10</v>
      </c>
      <c r="X3" s="110" t="s">
        <v>11</v>
      </c>
      <c r="Y3" s="110" t="s">
        <v>12</v>
      </c>
      <c r="Z3" s="110" t="s">
        <v>13</v>
      </c>
      <c r="AA3" s="110" t="s">
        <v>14</v>
      </c>
      <c r="AB3" s="110" t="s">
        <v>9</v>
      </c>
      <c r="AC3" s="110" t="s">
        <v>10</v>
      </c>
      <c r="AD3" s="110" t="s">
        <v>11</v>
      </c>
      <c r="AE3" s="110" t="s">
        <v>12</v>
      </c>
      <c r="AF3" s="110" t="s">
        <v>13</v>
      </c>
      <c r="AG3" s="110" t="s">
        <v>14</v>
      </c>
    </row>
    <row r="4" s="108" customFormat="1" ht="30.75" customHeight="1" spans="1:33">
      <c r="A4" s="112" t="s">
        <v>15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</row>
    <row r="5" s="108" customFormat="1" ht="30.75" customHeight="1" spans="1:33">
      <c r="A5" s="118">
        <v>2011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</row>
    <row r="6" s="108" customFormat="1" ht="30.75" customHeight="1" spans="1:33">
      <c r="A6" s="118">
        <v>2012</v>
      </c>
      <c r="B6" s="113"/>
      <c r="C6" s="114"/>
      <c r="D6" s="113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9"/>
      <c r="AC6" s="119"/>
      <c r="AD6" s="120"/>
      <c r="AE6" s="113"/>
      <c r="AF6" s="119"/>
      <c r="AG6" s="113"/>
    </row>
    <row r="7" s="108" customFormat="1" ht="30.75" customHeight="1" spans="1:33">
      <c r="A7" s="118">
        <v>2013</v>
      </c>
      <c r="B7" s="113"/>
      <c r="C7" s="113"/>
      <c r="D7" s="113"/>
      <c r="E7" s="113"/>
      <c r="F7" s="113"/>
      <c r="G7" s="113"/>
      <c r="H7" s="113"/>
      <c r="I7" s="113"/>
      <c r="J7" s="114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9"/>
      <c r="AC7" s="113"/>
      <c r="AD7" s="113"/>
      <c r="AE7" s="113"/>
      <c r="AF7" s="113"/>
      <c r="AG7" s="113"/>
    </row>
    <row r="8" s="108" customFormat="1" ht="30.75" customHeight="1" spans="1:33">
      <c r="A8" s="118">
        <v>2014</v>
      </c>
      <c r="B8" s="113"/>
      <c r="C8" s="113"/>
      <c r="D8" s="113"/>
      <c r="E8" s="113"/>
      <c r="F8" s="113"/>
      <c r="G8" s="113"/>
      <c r="H8" s="113"/>
      <c r="I8" s="113"/>
      <c r="J8" s="114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9"/>
      <c r="AC8" s="113"/>
      <c r="AD8" s="113"/>
      <c r="AF8" s="113"/>
      <c r="AG8" s="119"/>
    </row>
    <row r="9" s="108" customFormat="1" ht="26.25" customHeight="1" spans="1:33">
      <c r="A9" s="118" t="s">
        <v>16</v>
      </c>
      <c r="B9" s="113"/>
      <c r="C9" s="113"/>
      <c r="D9" s="113"/>
      <c r="E9" s="113"/>
      <c r="F9" s="113"/>
      <c r="G9" s="113"/>
      <c r="H9" s="113"/>
      <c r="I9" s="113"/>
      <c r="J9" s="114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9"/>
      <c r="AC9" s="119"/>
      <c r="AD9" s="119"/>
      <c r="AE9" s="119"/>
      <c r="AF9" s="119"/>
      <c r="AG9" s="119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109" t="s">
        <v>17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="108" customFormat="1" ht="27" customHeight="1" spans="1:25">
      <c r="A2" s="110" t="s">
        <v>1</v>
      </c>
      <c r="B2" s="111" t="s">
        <v>18</v>
      </c>
      <c r="C2" s="111"/>
      <c r="D2" s="111"/>
      <c r="E2" s="111"/>
      <c r="F2" s="111"/>
      <c r="G2" s="111"/>
      <c r="H2" s="111" t="s">
        <v>19</v>
      </c>
      <c r="I2" s="111"/>
      <c r="J2" s="111"/>
      <c r="K2" s="111"/>
      <c r="L2" s="111"/>
      <c r="M2" s="111"/>
      <c r="N2" s="111" t="s">
        <v>20</v>
      </c>
      <c r="O2" s="111"/>
      <c r="P2" s="111"/>
      <c r="Q2" s="111"/>
      <c r="R2" s="111"/>
      <c r="S2" s="111"/>
      <c r="T2" s="111" t="s">
        <v>21</v>
      </c>
      <c r="U2" s="111"/>
      <c r="V2" s="111"/>
      <c r="W2" s="111"/>
      <c r="X2" s="111"/>
      <c r="Y2" s="111"/>
    </row>
    <row r="3" s="108" customFormat="1" ht="27" customHeight="1" spans="1:25">
      <c r="A3" s="110"/>
      <c r="B3" s="110" t="s">
        <v>9</v>
      </c>
      <c r="C3" s="110" t="s">
        <v>10</v>
      </c>
      <c r="D3" s="110" t="s">
        <v>11</v>
      </c>
      <c r="E3" s="110" t="s">
        <v>12</v>
      </c>
      <c r="F3" s="110" t="s">
        <v>13</v>
      </c>
      <c r="G3" s="110" t="s">
        <v>14</v>
      </c>
      <c r="H3" s="110" t="s">
        <v>9</v>
      </c>
      <c r="I3" s="110" t="s">
        <v>10</v>
      </c>
      <c r="J3" s="110" t="s">
        <v>11</v>
      </c>
      <c r="K3" s="110" t="s">
        <v>12</v>
      </c>
      <c r="L3" s="110" t="s">
        <v>13</v>
      </c>
      <c r="M3" s="110" t="s">
        <v>14</v>
      </c>
      <c r="N3" s="110" t="s">
        <v>9</v>
      </c>
      <c r="O3" s="110" t="s">
        <v>10</v>
      </c>
      <c r="P3" s="110" t="s">
        <v>11</v>
      </c>
      <c r="Q3" s="110" t="s">
        <v>12</v>
      </c>
      <c r="R3" s="110" t="s">
        <v>13</v>
      </c>
      <c r="S3" s="110" t="s">
        <v>14</v>
      </c>
      <c r="T3" s="110" t="s">
        <v>9</v>
      </c>
      <c r="U3" s="110" t="s">
        <v>10</v>
      </c>
      <c r="V3" s="110" t="s">
        <v>11</v>
      </c>
      <c r="W3" s="110" t="s">
        <v>12</v>
      </c>
      <c r="X3" s="110" t="s">
        <v>13</v>
      </c>
      <c r="Y3" s="110" t="s">
        <v>14</v>
      </c>
    </row>
    <row r="4" s="108" customFormat="1" ht="27" customHeight="1" spans="1:25">
      <c r="A4" s="112" t="s">
        <v>15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="108" customFormat="1" ht="27" customHeight="1" spans="1:25">
      <c r="A5" s="112">
        <v>2011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</row>
    <row r="6" s="108" customFormat="1" ht="27" customHeight="1" spans="1:25">
      <c r="A6" s="112">
        <v>2012</v>
      </c>
      <c r="B6" s="114"/>
      <c r="C6" s="114"/>
      <c r="D6" s="114"/>
      <c r="E6" s="114"/>
      <c r="F6" s="114"/>
      <c r="G6" s="114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="108" customFormat="1" ht="27" customHeight="1" spans="1:25">
      <c r="A7" s="112">
        <v>2013</v>
      </c>
      <c r="B7" s="114"/>
      <c r="C7" s="114"/>
      <c r="D7" s="114"/>
      <c r="E7" s="114"/>
      <c r="F7" s="114"/>
      <c r="G7" s="114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5"/>
      <c r="U7" s="113"/>
      <c r="V7" s="116"/>
      <c r="W7" s="113"/>
      <c r="X7" s="113"/>
      <c r="Y7" s="113"/>
    </row>
    <row r="8" s="108" customFormat="1" ht="27" customHeight="1" spans="1:25">
      <c r="A8" s="112">
        <v>2014</v>
      </c>
      <c r="B8" s="114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X8" s="113"/>
      <c r="Y8" s="113"/>
    </row>
    <row r="9" s="108" customFormat="1" ht="27" customHeight="1" spans="1:25">
      <c r="A9" s="112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3"/>
      <c r="V9" s="113"/>
      <c r="W9" s="113"/>
      <c r="X9" s="113"/>
      <c r="Y9" s="113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1"/>
  <sheetViews>
    <sheetView tabSelected="1" zoomScale="55" zoomScaleNormal="55" topLeftCell="B1" workbookViewId="0">
      <selection activeCell="K44" sqref="K44"/>
    </sheetView>
  </sheetViews>
  <sheetFormatPr defaultColWidth="9" defaultRowHeight="14.25"/>
  <cols>
    <col min="1" max="1" width="9.625" style="2" customWidth="1"/>
    <col min="2" max="2" width="37.625" style="2" customWidth="1"/>
    <col min="3" max="3" width="15.25" style="2" customWidth="1"/>
    <col min="4" max="4" width="13.875" style="3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5" customWidth="1"/>
    <col min="15" max="15" width="18.625" style="5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6" customWidth="1"/>
    <col min="21" max="16384" width="9" style="2"/>
  </cols>
  <sheetData>
    <row r="1" ht="55.5" customHeight="1" spans="1:20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54"/>
      <c r="O1" s="54"/>
      <c r="P1" s="7"/>
      <c r="Q1" s="7"/>
      <c r="R1" s="7"/>
      <c r="S1" s="7"/>
      <c r="T1" s="7"/>
    </row>
    <row r="2" ht="32.25" customHeight="1" spans="2:20">
      <c r="B2" s="8"/>
      <c r="C2" s="8"/>
      <c r="D2" s="9"/>
      <c r="E2" s="8"/>
      <c r="F2" s="10"/>
      <c r="G2" s="10"/>
      <c r="H2" s="10"/>
      <c r="I2" s="10"/>
      <c r="J2" s="55"/>
      <c r="K2" s="10"/>
      <c r="L2" s="10"/>
      <c r="M2" s="10"/>
      <c r="N2" s="56"/>
      <c r="O2" s="56"/>
      <c r="P2" s="10"/>
      <c r="Q2" s="83" t="s">
        <v>23</v>
      </c>
      <c r="R2" s="83"/>
      <c r="S2" s="83"/>
      <c r="T2" s="83"/>
    </row>
    <row r="3" ht="39.75" customHeight="1" spans="1:20">
      <c r="A3" s="11" t="s">
        <v>24</v>
      </c>
      <c r="B3" s="12" t="s">
        <v>25</v>
      </c>
      <c r="C3" s="11" t="s">
        <v>26</v>
      </c>
      <c r="D3" s="13" t="s">
        <v>27</v>
      </c>
      <c r="E3" s="12" t="s">
        <v>28</v>
      </c>
      <c r="F3" s="12"/>
      <c r="G3" s="14" t="s">
        <v>29</v>
      </c>
      <c r="H3" s="15"/>
      <c r="I3" s="15"/>
      <c r="J3" s="15"/>
      <c r="K3" s="15"/>
      <c r="L3" s="15"/>
      <c r="M3" s="15"/>
      <c r="N3" s="57"/>
      <c r="O3" s="57"/>
      <c r="P3" s="15"/>
      <c r="Q3" s="15"/>
      <c r="R3" s="15"/>
      <c r="S3" s="16"/>
      <c r="T3" s="17" t="s">
        <v>30</v>
      </c>
    </row>
    <row r="4" ht="30" customHeight="1" spans="1:20">
      <c r="A4" s="11"/>
      <c r="B4" s="12"/>
      <c r="C4" s="11"/>
      <c r="D4" s="13"/>
      <c r="E4" s="12"/>
      <c r="F4" s="12"/>
      <c r="G4" s="16" t="s">
        <v>4</v>
      </c>
      <c r="H4" s="12" t="s">
        <v>31</v>
      </c>
      <c r="I4" s="12"/>
      <c r="J4" s="12" t="s">
        <v>32</v>
      </c>
      <c r="K4" s="12"/>
      <c r="L4" s="12"/>
      <c r="M4" s="12" t="s">
        <v>33</v>
      </c>
      <c r="N4" s="58"/>
      <c r="O4" s="58"/>
      <c r="P4" s="14" t="s">
        <v>34</v>
      </c>
      <c r="Q4" s="15"/>
      <c r="R4" s="15"/>
      <c r="S4" s="16"/>
      <c r="T4" s="84"/>
    </row>
    <row r="5" ht="48.75" customHeight="1" spans="1:20">
      <c r="A5" s="11"/>
      <c r="B5" s="12"/>
      <c r="C5" s="11"/>
      <c r="D5" s="13"/>
      <c r="E5" s="12"/>
      <c r="F5" s="12"/>
      <c r="G5" s="16"/>
      <c r="H5" s="17" t="s">
        <v>35</v>
      </c>
      <c r="I5" s="12"/>
      <c r="J5" s="59" t="s">
        <v>36</v>
      </c>
      <c r="K5" s="17" t="s">
        <v>37</v>
      </c>
      <c r="L5" s="12"/>
      <c r="M5" s="12" t="s">
        <v>38</v>
      </c>
      <c r="N5" s="60" t="s">
        <v>7</v>
      </c>
      <c r="O5" s="58"/>
      <c r="P5" s="17" t="s">
        <v>39</v>
      </c>
      <c r="Q5" s="17" t="s">
        <v>40</v>
      </c>
      <c r="R5" s="12"/>
      <c r="S5" s="12"/>
      <c r="T5" s="84"/>
    </row>
    <row r="6" ht="95" customHeight="1" spans="1:20">
      <c r="A6" s="11"/>
      <c r="B6" s="12"/>
      <c r="C6" s="11"/>
      <c r="D6" s="13"/>
      <c r="E6" s="12" t="s">
        <v>41</v>
      </c>
      <c r="F6" s="12" t="s">
        <v>42</v>
      </c>
      <c r="G6" s="18"/>
      <c r="H6" s="19"/>
      <c r="I6" s="17" t="s">
        <v>43</v>
      </c>
      <c r="J6" s="61"/>
      <c r="K6" s="19"/>
      <c r="L6" s="17" t="s">
        <v>44</v>
      </c>
      <c r="M6" s="17"/>
      <c r="N6" s="62"/>
      <c r="O6" s="60" t="s">
        <v>45</v>
      </c>
      <c r="P6" s="63"/>
      <c r="Q6" s="84"/>
      <c r="R6" s="17" t="s">
        <v>46</v>
      </c>
      <c r="S6" s="85" t="s">
        <v>47</v>
      </c>
      <c r="T6" s="63"/>
    </row>
    <row r="7" ht="39.75" customHeight="1" spans="1:20">
      <c r="A7" s="20" t="s">
        <v>48</v>
      </c>
      <c r="B7" s="20" t="s">
        <v>49</v>
      </c>
      <c r="C7" s="20"/>
      <c r="D7" s="20"/>
      <c r="E7" s="20">
        <f>E9+E11+E13+E16</f>
        <v>6100</v>
      </c>
      <c r="F7" s="20">
        <f t="shared" ref="F7:S7" si="0">F9+F11+F13+F16</f>
        <v>48.97</v>
      </c>
      <c r="G7" s="20">
        <f t="shared" si="0"/>
        <v>0</v>
      </c>
      <c r="H7" s="20">
        <v>0</v>
      </c>
      <c r="I7" s="20">
        <f t="shared" si="0"/>
        <v>0</v>
      </c>
      <c r="J7" s="20"/>
      <c r="K7" s="20">
        <f t="shared" ref="K7:O7" si="1">K9+K11+K13+K16</f>
        <v>6100</v>
      </c>
      <c r="L7" s="20">
        <f t="shared" si="0"/>
        <v>0</v>
      </c>
      <c r="M7" s="20"/>
      <c r="N7" s="64">
        <f t="shared" si="1"/>
        <v>2190</v>
      </c>
      <c r="O7" s="64">
        <f t="shared" si="1"/>
        <v>0</v>
      </c>
      <c r="P7" s="20">
        <f t="shared" si="0"/>
        <v>131453</v>
      </c>
      <c r="Q7" s="20">
        <f t="shared" si="0"/>
        <v>258806</v>
      </c>
      <c r="R7" s="20">
        <f t="shared" si="0"/>
        <v>258806</v>
      </c>
      <c r="S7" s="20">
        <f t="shared" si="0"/>
        <v>0</v>
      </c>
      <c r="T7" s="86"/>
    </row>
    <row r="8" ht="74.25" customHeight="1" spans="1:20">
      <c r="A8" s="21">
        <v>1</v>
      </c>
      <c r="B8" s="22" t="s">
        <v>50</v>
      </c>
      <c r="C8" s="22" t="s">
        <v>10</v>
      </c>
      <c r="D8" s="23" t="s">
        <v>51</v>
      </c>
      <c r="E8" s="22">
        <v>1100</v>
      </c>
      <c r="F8" s="24">
        <v>6.77</v>
      </c>
      <c r="G8" s="22">
        <v>0</v>
      </c>
      <c r="H8" s="25">
        <v>0</v>
      </c>
      <c r="I8" s="25">
        <v>0</v>
      </c>
      <c r="J8" s="30"/>
      <c r="K8" s="22">
        <v>1100</v>
      </c>
      <c r="L8" s="22">
        <v>0</v>
      </c>
      <c r="M8" s="22"/>
      <c r="N8" s="65">
        <v>570</v>
      </c>
      <c r="O8" s="65">
        <v>0</v>
      </c>
      <c r="P8" s="66">
        <v>13776</v>
      </c>
      <c r="Q8" s="87">
        <f t="shared" ref="Q8:Q14" si="2">R8+S8</f>
        <v>34249</v>
      </c>
      <c r="R8" s="88">
        <v>34249</v>
      </c>
      <c r="S8" s="89">
        <v>0</v>
      </c>
      <c r="T8" s="50" t="s">
        <v>52</v>
      </c>
    </row>
    <row r="9" ht="35" customHeight="1" spans="1:20">
      <c r="A9" s="26" t="s">
        <v>53</v>
      </c>
      <c r="B9" s="26"/>
      <c r="C9" s="26"/>
      <c r="D9" s="26"/>
      <c r="E9" s="27">
        <f t="shared" ref="E9:H9" si="3">SUM(E8:E8)</f>
        <v>1100</v>
      </c>
      <c r="F9" s="27">
        <f t="shared" si="3"/>
        <v>6.77</v>
      </c>
      <c r="G9" s="27">
        <f t="shared" si="3"/>
        <v>0</v>
      </c>
      <c r="H9" s="28">
        <f t="shared" si="3"/>
        <v>0</v>
      </c>
      <c r="I9" s="28">
        <f t="shared" ref="I9:S9" si="4">SUM(I8:I8)</f>
        <v>0</v>
      </c>
      <c r="J9" s="28"/>
      <c r="K9" s="28">
        <f t="shared" si="4"/>
        <v>1100</v>
      </c>
      <c r="L9" s="28">
        <f t="shared" si="4"/>
        <v>0</v>
      </c>
      <c r="M9" s="28"/>
      <c r="N9" s="67">
        <f>N8</f>
        <v>570</v>
      </c>
      <c r="O9" s="67">
        <f>O8</f>
        <v>0</v>
      </c>
      <c r="P9" s="28">
        <f t="shared" si="4"/>
        <v>13776</v>
      </c>
      <c r="Q9" s="28">
        <f t="shared" si="4"/>
        <v>34249</v>
      </c>
      <c r="R9" s="28">
        <f t="shared" si="4"/>
        <v>34249</v>
      </c>
      <c r="S9" s="28">
        <f t="shared" si="4"/>
        <v>0</v>
      </c>
      <c r="T9" s="90"/>
    </row>
    <row r="10" ht="62.25" customHeight="1" spans="1:20">
      <c r="A10" s="21">
        <v>2</v>
      </c>
      <c r="B10" s="22" t="s">
        <v>54</v>
      </c>
      <c r="C10" s="22" t="s">
        <v>11</v>
      </c>
      <c r="D10" s="29">
        <v>2012.6</v>
      </c>
      <c r="E10" s="22">
        <v>700</v>
      </c>
      <c r="F10" s="24">
        <v>3.27</v>
      </c>
      <c r="G10" s="22">
        <v>0</v>
      </c>
      <c r="H10" s="30">
        <v>0</v>
      </c>
      <c r="I10" s="30">
        <v>0</v>
      </c>
      <c r="J10" s="30"/>
      <c r="K10" s="22">
        <v>700</v>
      </c>
      <c r="L10" s="22">
        <v>0</v>
      </c>
      <c r="M10" s="22"/>
      <c r="N10" s="65">
        <v>0</v>
      </c>
      <c r="O10" s="65">
        <v>0</v>
      </c>
      <c r="P10" s="68">
        <v>8719</v>
      </c>
      <c r="Q10" s="88">
        <f t="shared" si="2"/>
        <v>27436</v>
      </c>
      <c r="R10" s="91">
        <v>27436</v>
      </c>
      <c r="S10" s="92">
        <v>0</v>
      </c>
      <c r="T10" s="76" t="s">
        <v>55</v>
      </c>
    </row>
    <row r="11" ht="32" customHeight="1" spans="1:20">
      <c r="A11" s="26" t="s">
        <v>56</v>
      </c>
      <c r="B11" s="26"/>
      <c r="C11" s="26"/>
      <c r="D11" s="26"/>
      <c r="E11" s="27">
        <f t="shared" ref="E11:I11" si="5">SUM(E10:E10)</f>
        <v>700</v>
      </c>
      <c r="F11" s="27">
        <f t="shared" si="5"/>
        <v>3.27</v>
      </c>
      <c r="G11" s="27">
        <f t="shared" si="5"/>
        <v>0</v>
      </c>
      <c r="H11" s="27">
        <f t="shared" si="5"/>
        <v>0</v>
      </c>
      <c r="I11" s="27">
        <f t="shared" si="5"/>
        <v>0</v>
      </c>
      <c r="J11" s="28"/>
      <c r="K11" s="27">
        <v>700</v>
      </c>
      <c r="L11" s="27">
        <v>0</v>
      </c>
      <c r="M11" s="27"/>
      <c r="N11" s="67">
        <f t="shared" ref="N11:R11" si="6">N10</f>
        <v>0</v>
      </c>
      <c r="O11" s="67">
        <f t="shared" si="6"/>
        <v>0</v>
      </c>
      <c r="P11" s="27">
        <f t="shared" ref="P11:S11" si="7">SUM(P10:P10)</f>
        <v>8719</v>
      </c>
      <c r="Q11" s="67">
        <f t="shared" si="7"/>
        <v>27436</v>
      </c>
      <c r="R11" s="67">
        <f t="shared" si="6"/>
        <v>27436</v>
      </c>
      <c r="S11" s="67">
        <f t="shared" si="7"/>
        <v>0</v>
      </c>
      <c r="T11" s="90"/>
    </row>
    <row r="12" ht="111" customHeight="1" spans="1:20">
      <c r="A12" s="21">
        <v>3</v>
      </c>
      <c r="B12" s="22" t="s">
        <v>57</v>
      </c>
      <c r="C12" s="22" t="s">
        <v>12</v>
      </c>
      <c r="D12" s="29">
        <v>2012.6</v>
      </c>
      <c r="E12" s="22">
        <v>800</v>
      </c>
      <c r="F12" s="24">
        <v>5.13</v>
      </c>
      <c r="G12" s="22">
        <v>0</v>
      </c>
      <c r="H12" s="22">
        <v>0</v>
      </c>
      <c r="I12" s="22">
        <v>0</v>
      </c>
      <c r="J12" s="30"/>
      <c r="K12" s="22">
        <v>800</v>
      </c>
      <c r="L12" s="22">
        <v>0</v>
      </c>
      <c r="M12" s="22"/>
      <c r="N12" s="65">
        <v>0</v>
      </c>
      <c r="O12" s="65">
        <v>0</v>
      </c>
      <c r="P12" s="68">
        <v>12000</v>
      </c>
      <c r="Q12" s="88">
        <f t="shared" si="2"/>
        <v>29113</v>
      </c>
      <c r="R12" s="93">
        <v>29113</v>
      </c>
      <c r="S12" s="94">
        <v>0</v>
      </c>
      <c r="T12" s="95" t="s">
        <v>58</v>
      </c>
    </row>
    <row r="13" ht="43" customHeight="1" spans="1:20">
      <c r="A13" s="26" t="s">
        <v>59</v>
      </c>
      <c r="B13" s="26"/>
      <c r="C13" s="26"/>
      <c r="D13" s="26"/>
      <c r="E13" s="27">
        <v>800</v>
      </c>
      <c r="F13" s="27">
        <v>5.13</v>
      </c>
      <c r="G13" s="27">
        <f>G12</f>
        <v>0</v>
      </c>
      <c r="H13" s="27">
        <f>H12</f>
        <v>0</v>
      </c>
      <c r="I13" s="27">
        <v>0</v>
      </c>
      <c r="J13" s="28"/>
      <c r="K13" s="27">
        <v>800</v>
      </c>
      <c r="L13" s="27">
        <v>0</v>
      </c>
      <c r="M13" s="27"/>
      <c r="N13" s="67">
        <f>N12</f>
        <v>0</v>
      </c>
      <c r="O13" s="67">
        <f>O12</f>
        <v>0</v>
      </c>
      <c r="P13" s="27">
        <f t="shared" ref="P13:S13" si="8">P12</f>
        <v>12000</v>
      </c>
      <c r="Q13" s="27">
        <f t="shared" si="2"/>
        <v>29113</v>
      </c>
      <c r="R13" s="27">
        <f t="shared" si="8"/>
        <v>29113</v>
      </c>
      <c r="S13" s="27">
        <f t="shared" si="8"/>
        <v>0</v>
      </c>
      <c r="T13" s="90"/>
    </row>
    <row r="14" ht="43" customHeight="1" spans="1:20">
      <c r="A14" s="21">
        <v>4</v>
      </c>
      <c r="B14" s="22" t="s">
        <v>60</v>
      </c>
      <c r="C14" s="22" t="s">
        <v>13</v>
      </c>
      <c r="D14" s="29">
        <v>2012.6</v>
      </c>
      <c r="E14" s="21">
        <v>2900</v>
      </c>
      <c r="F14" s="31">
        <v>28.8</v>
      </c>
      <c r="G14" s="21">
        <v>0</v>
      </c>
      <c r="H14" s="30">
        <v>0</v>
      </c>
      <c r="I14" s="30">
        <v>0</v>
      </c>
      <c r="J14" s="30"/>
      <c r="K14" s="22">
        <v>2900</v>
      </c>
      <c r="L14" s="22">
        <v>0</v>
      </c>
      <c r="M14" s="22"/>
      <c r="N14" s="65">
        <v>1020</v>
      </c>
      <c r="O14" s="65">
        <v>0</v>
      </c>
      <c r="P14" s="68">
        <v>83750</v>
      </c>
      <c r="Q14" s="96">
        <f t="shared" si="2"/>
        <v>150294</v>
      </c>
      <c r="R14" s="91">
        <v>150294</v>
      </c>
      <c r="S14" s="76">
        <v>0</v>
      </c>
      <c r="T14" s="97" t="s">
        <v>61</v>
      </c>
    </row>
    <row r="15" ht="46.5" customHeight="1" spans="1:20">
      <c r="A15" s="21">
        <v>5</v>
      </c>
      <c r="B15" s="22" t="s">
        <v>62</v>
      </c>
      <c r="C15" s="22" t="s">
        <v>13</v>
      </c>
      <c r="D15" s="29">
        <v>2012.6</v>
      </c>
      <c r="E15" s="21">
        <v>600</v>
      </c>
      <c r="F15" s="31">
        <v>5</v>
      </c>
      <c r="G15" s="21">
        <v>0</v>
      </c>
      <c r="H15" s="30">
        <v>0</v>
      </c>
      <c r="I15" s="30">
        <v>0</v>
      </c>
      <c r="J15" s="69"/>
      <c r="K15" s="22">
        <v>600</v>
      </c>
      <c r="L15" s="22">
        <v>0</v>
      </c>
      <c r="M15" s="70"/>
      <c r="N15" s="65">
        <v>600</v>
      </c>
      <c r="O15" s="65">
        <v>0</v>
      </c>
      <c r="P15" s="68">
        <v>13208</v>
      </c>
      <c r="Q15" s="96" t="str">
        <f>R15</f>
        <v>17714</v>
      </c>
      <c r="R15" s="68" t="s">
        <v>63</v>
      </c>
      <c r="S15" s="76">
        <v>0</v>
      </c>
      <c r="T15" s="98" t="s">
        <v>64</v>
      </c>
    </row>
    <row r="16" ht="45" customHeight="1" spans="1:20">
      <c r="A16" s="26" t="s">
        <v>65</v>
      </c>
      <c r="B16" s="26"/>
      <c r="C16" s="26"/>
      <c r="D16" s="26"/>
      <c r="E16" s="27">
        <f t="shared" ref="E16:I16" si="9">SUM(E14:E15)</f>
        <v>3500</v>
      </c>
      <c r="F16" s="27">
        <f t="shared" si="9"/>
        <v>33.8</v>
      </c>
      <c r="G16" s="27">
        <f t="shared" si="9"/>
        <v>0</v>
      </c>
      <c r="H16" s="28">
        <f t="shared" si="9"/>
        <v>0</v>
      </c>
      <c r="I16" s="28">
        <f t="shared" si="9"/>
        <v>0</v>
      </c>
      <c r="J16" s="28"/>
      <c r="K16" s="28">
        <f t="shared" ref="K16:S16" si="10">SUM(K14:K15)</f>
        <v>3500</v>
      </c>
      <c r="L16" s="28">
        <f t="shared" si="10"/>
        <v>0</v>
      </c>
      <c r="M16" s="27"/>
      <c r="N16" s="67">
        <f>N15+N14</f>
        <v>1620</v>
      </c>
      <c r="O16" s="67"/>
      <c r="P16" s="27">
        <f t="shared" si="10"/>
        <v>96958</v>
      </c>
      <c r="Q16" s="67">
        <f>Q15+Q14</f>
        <v>168008</v>
      </c>
      <c r="R16" s="67">
        <f>R14+R15</f>
        <v>168008</v>
      </c>
      <c r="S16" s="67">
        <f t="shared" si="10"/>
        <v>0</v>
      </c>
      <c r="T16" s="90"/>
    </row>
    <row r="17" ht="55" customHeight="1" spans="1:20">
      <c r="A17" s="32" t="s">
        <v>66</v>
      </c>
      <c r="B17" s="32" t="s">
        <v>16</v>
      </c>
      <c r="C17" s="32"/>
      <c r="D17" s="32"/>
      <c r="E17" s="32">
        <f>SUM(E19,E21)</f>
        <v>2883</v>
      </c>
      <c r="F17" s="32">
        <f t="shared" ref="F17:S17" si="11">SUM(F19,F21)</f>
        <v>27.52</v>
      </c>
      <c r="G17" s="32">
        <f t="shared" si="11"/>
        <v>0</v>
      </c>
      <c r="H17" s="32">
        <f t="shared" si="11"/>
        <v>0</v>
      </c>
      <c r="I17" s="32">
        <f t="shared" si="11"/>
        <v>0</v>
      </c>
      <c r="J17" s="32"/>
      <c r="K17" s="32">
        <f>SUM(K19,K21)</f>
        <v>2883</v>
      </c>
      <c r="L17" s="32">
        <v>0</v>
      </c>
      <c r="M17" s="32"/>
      <c r="N17" s="71">
        <f>N21+N19</f>
        <v>1257</v>
      </c>
      <c r="O17" s="71"/>
      <c r="P17" s="32">
        <f t="shared" si="11"/>
        <v>80414</v>
      </c>
      <c r="Q17" s="32">
        <f t="shared" si="11"/>
        <v>144214</v>
      </c>
      <c r="R17" s="32">
        <f t="shared" si="11"/>
        <v>144214</v>
      </c>
      <c r="S17" s="32">
        <f t="shared" si="11"/>
        <v>0</v>
      </c>
      <c r="T17" s="32"/>
    </row>
    <row r="18" ht="84" customHeight="1" spans="1:20">
      <c r="A18" s="33">
        <v>6</v>
      </c>
      <c r="B18" s="21" t="s">
        <v>67</v>
      </c>
      <c r="C18" s="21" t="s">
        <v>11</v>
      </c>
      <c r="D18" s="34" t="s">
        <v>68</v>
      </c>
      <c r="E18" s="35">
        <v>383</v>
      </c>
      <c r="F18" s="35">
        <v>2.52</v>
      </c>
      <c r="G18" s="22">
        <v>0</v>
      </c>
      <c r="H18" s="22">
        <v>0</v>
      </c>
      <c r="I18" s="22">
        <v>0</v>
      </c>
      <c r="J18" s="24"/>
      <c r="K18" s="22">
        <v>383</v>
      </c>
      <c r="L18" s="22">
        <v>0</v>
      </c>
      <c r="M18" s="22"/>
      <c r="N18" s="65">
        <v>0</v>
      </c>
      <c r="O18" s="65">
        <v>0</v>
      </c>
      <c r="P18" s="72">
        <v>5024</v>
      </c>
      <c r="Q18" s="99">
        <f t="shared" ref="Q18:Q23" si="12">R18+S18</f>
        <v>11510</v>
      </c>
      <c r="R18" s="72">
        <v>11510</v>
      </c>
      <c r="S18" s="72">
        <v>0</v>
      </c>
      <c r="T18" s="72" t="s">
        <v>69</v>
      </c>
    </row>
    <row r="19" ht="44" customHeight="1" spans="1:20">
      <c r="A19" s="36" t="s">
        <v>56</v>
      </c>
      <c r="B19" s="36"/>
      <c r="C19" s="36"/>
      <c r="D19" s="36"/>
      <c r="E19" s="27">
        <f t="shared" ref="E19:I19" si="13">SUM(E18:E18)</f>
        <v>383</v>
      </c>
      <c r="F19" s="27">
        <f t="shared" si="13"/>
        <v>2.52</v>
      </c>
      <c r="G19" s="27">
        <f t="shared" si="13"/>
        <v>0</v>
      </c>
      <c r="H19" s="37">
        <f t="shared" si="13"/>
        <v>0</v>
      </c>
      <c r="I19" s="27">
        <f t="shared" si="13"/>
        <v>0</v>
      </c>
      <c r="J19" s="73"/>
      <c r="K19" s="27">
        <v>383</v>
      </c>
      <c r="L19" s="27">
        <v>0</v>
      </c>
      <c r="M19" s="27"/>
      <c r="N19" s="67">
        <v>0</v>
      </c>
      <c r="O19" s="67">
        <v>0</v>
      </c>
      <c r="P19" s="28">
        <f t="shared" ref="P19:S19" si="14">SUM(P18:P18)</f>
        <v>5024</v>
      </c>
      <c r="Q19" s="100">
        <f t="shared" si="14"/>
        <v>11510</v>
      </c>
      <c r="R19" s="100">
        <f t="shared" si="14"/>
        <v>11510</v>
      </c>
      <c r="S19" s="100">
        <f t="shared" si="14"/>
        <v>0</v>
      </c>
      <c r="T19" s="90"/>
    </row>
    <row r="20" ht="69.75" customHeight="1" spans="1:20">
      <c r="A20" s="33">
        <v>7</v>
      </c>
      <c r="B20" s="21" t="s">
        <v>70</v>
      </c>
      <c r="C20" s="21" t="s">
        <v>14</v>
      </c>
      <c r="D20" s="34" t="s">
        <v>71</v>
      </c>
      <c r="E20" s="35">
        <v>2500</v>
      </c>
      <c r="F20" s="35">
        <v>25</v>
      </c>
      <c r="G20" s="22">
        <v>0</v>
      </c>
      <c r="H20" s="38">
        <v>0</v>
      </c>
      <c r="I20" s="30">
        <v>0</v>
      </c>
      <c r="J20" s="24"/>
      <c r="K20" s="22">
        <v>2500</v>
      </c>
      <c r="L20" s="22">
        <v>0</v>
      </c>
      <c r="M20" s="22"/>
      <c r="N20" s="65">
        <v>1257</v>
      </c>
      <c r="O20" s="65">
        <v>0</v>
      </c>
      <c r="P20" s="72">
        <v>75390</v>
      </c>
      <c r="Q20" s="101">
        <f t="shared" si="12"/>
        <v>132704</v>
      </c>
      <c r="R20" s="72">
        <v>132704</v>
      </c>
      <c r="S20" s="72">
        <v>0</v>
      </c>
      <c r="T20" s="102" t="s">
        <v>72</v>
      </c>
    </row>
    <row r="21" ht="44" customHeight="1" spans="1:20">
      <c r="A21" s="36" t="s">
        <v>73</v>
      </c>
      <c r="B21" s="36"/>
      <c r="C21" s="36"/>
      <c r="D21" s="36"/>
      <c r="E21" s="27">
        <f t="shared" ref="E21:I21" si="15">SUM(E20:E20)</f>
        <v>2500</v>
      </c>
      <c r="F21" s="27">
        <f t="shared" si="15"/>
        <v>25</v>
      </c>
      <c r="G21" s="27">
        <f t="shared" si="15"/>
        <v>0</v>
      </c>
      <c r="H21" s="27">
        <f t="shared" si="15"/>
        <v>0</v>
      </c>
      <c r="I21" s="27">
        <f t="shared" si="15"/>
        <v>0</v>
      </c>
      <c r="J21" s="73"/>
      <c r="K21" s="27">
        <v>2500</v>
      </c>
      <c r="L21" s="27">
        <v>0</v>
      </c>
      <c r="M21" s="27"/>
      <c r="N21" s="67">
        <f>N20</f>
        <v>1257</v>
      </c>
      <c r="O21" s="67"/>
      <c r="P21" s="28">
        <f t="shared" ref="P21:S21" si="16">SUM(P20:P20)</f>
        <v>75390</v>
      </c>
      <c r="Q21" s="100">
        <f t="shared" si="16"/>
        <v>132704</v>
      </c>
      <c r="R21" s="100">
        <f t="shared" si="16"/>
        <v>132704</v>
      </c>
      <c r="S21" s="100">
        <f t="shared" si="16"/>
        <v>0</v>
      </c>
      <c r="T21" s="90"/>
    </row>
    <row r="22" ht="57" customHeight="1" spans="1:20">
      <c r="A22" s="39" t="s">
        <v>74</v>
      </c>
      <c r="B22" s="40"/>
      <c r="C22" s="40"/>
      <c r="D22" s="41"/>
      <c r="E22" s="20">
        <f t="shared" ref="E22:T22" si="17">E24+E27</f>
        <v>2278</v>
      </c>
      <c r="F22" s="20">
        <f t="shared" si="17"/>
        <v>34.97</v>
      </c>
      <c r="G22" s="20">
        <f t="shared" si="17"/>
        <v>1095</v>
      </c>
      <c r="H22" s="20">
        <f t="shared" si="17"/>
        <v>800</v>
      </c>
      <c r="I22" s="20">
        <f t="shared" si="17"/>
        <v>0</v>
      </c>
      <c r="J22" s="20"/>
      <c r="K22" s="20">
        <f>K24+K27</f>
        <v>383</v>
      </c>
      <c r="L22" s="20">
        <v>0</v>
      </c>
      <c r="M22" s="20"/>
      <c r="N22" s="64">
        <v>0</v>
      </c>
      <c r="O22" s="64">
        <v>0</v>
      </c>
      <c r="P22" s="20">
        <f t="shared" si="17"/>
        <v>135487</v>
      </c>
      <c r="Q22" s="20">
        <f t="shared" si="17"/>
        <v>92086</v>
      </c>
      <c r="R22" s="20">
        <f t="shared" si="17"/>
        <v>92086</v>
      </c>
      <c r="S22" s="20">
        <f t="shared" si="17"/>
        <v>0</v>
      </c>
      <c r="T22" s="20">
        <f t="shared" si="17"/>
        <v>0</v>
      </c>
    </row>
    <row r="23" ht="96.75" customHeight="1" spans="1:20">
      <c r="A23" s="21">
        <v>8</v>
      </c>
      <c r="B23" s="42" t="s">
        <v>75</v>
      </c>
      <c r="C23" s="23" t="s">
        <v>11</v>
      </c>
      <c r="D23" s="22">
        <v>2014.3</v>
      </c>
      <c r="E23" s="43">
        <v>383</v>
      </c>
      <c r="F23" s="43">
        <v>1.92</v>
      </c>
      <c r="G23" s="44">
        <v>0</v>
      </c>
      <c r="H23" s="44">
        <v>0</v>
      </c>
      <c r="I23" s="44">
        <v>0</v>
      </c>
      <c r="J23" s="74"/>
      <c r="K23" s="44">
        <v>383</v>
      </c>
      <c r="L23" s="44">
        <v>0</v>
      </c>
      <c r="M23" s="44"/>
      <c r="N23" s="75">
        <v>0</v>
      </c>
      <c r="O23" s="75">
        <v>0</v>
      </c>
      <c r="P23" s="76">
        <v>5070</v>
      </c>
      <c r="Q23" s="76">
        <f t="shared" si="12"/>
        <v>9101</v>
      </c>
      <c r="R23" s="76">
        <v>9101</v>
      </c>
      <c r="S23" s="76">
        <v>0</v>
      </c>
      <c r="T23" s="91" t="s">
        <v>76</v>
      </c>
    </row>
    <row r="24" ht="55" customHeight="1" spans="1:20">
      <c r="A24" s="45" t="s">
        <v>56</v>
      </c>
      <c r="B24" s="46"/>
      <c r="C24" s="46"/>
      <c r="D24" s="47"/>
      <c r="E24" s="27">
        <f t="shared" ref="E24:I24" si="18">SUM(E23:E23)</f>
        <v>383</v>
      </c>
      <c r="F24" s="48">
        <f t="shared" si="18"/>
        <v>1.92</v>
      </c>
      <c r="G24" s="27">
        <f t="shared" si="18"/>
        <v>0</v>
      </c>
      <c r="H24" s="27">
        <f t="shared" si="18"/>
        <v>0</v>
      </c>
      <c r="I24" s="28">
        <f t="shared" si="18"/>
        <v>0</v>
      </c>
      <c r="J24" s="27"/>
      <c r="K24" s="27">
        <f>K23</f>
        <v>383</v>
      </c>
      <c r="L24" s="27">
        <v>0</v>
      </c>
      <c r="M24" s="27"/>
      <c r="N24" s="67">
        <v>0</v>
      </c>
      <c r="O24" s="67">
        <v>0</v>
      </c>
      <c r="P24" s="27">
        <f>SUM(P23:P23)</f>
        <v>5070</v>
      </c>
      <c r="Q24" s="27">
        <f t="shared" ref="Q24:S24" si="19">SUM(Q23:Q23)</f>
        <v>9101</v>
      </c>
      <c r="R24" s="27">
        <f t="shared" si="19"/>
        <v>9101</v>
      </c>
      <c r="S24" s="27">
        <f t="shared" si="19"/>
        <v>0</v>
      </c>
      <c r="T24" s="90"/>
    </row>
    <row r="25" ht="84" customHeight="1" spans="1:20">
      <c r="A25" s="33">
        <v>9</v>
      </c>
      <c r="B25" s="21" t="s">
        <v>77</v>
      </c>
      <c r="C25" s="44" t="s">
        <v>78</v>
      </c>
      <c r="D25" s="22">
        <v>2014.3</v>
      </c>
      <c r="E25" s="22">
        <v>800</v>
      </c>
      <c r="F25" s="22">
        <v>7.3</v>
      </c>
      <c r="G25" s="22">
        <v>0</v>
      </c>
      <c r="H25" s="22">
        <v>800</v>
      </c>
      <c r="I25" s="22">
        <v>0</v>
      </c>
      <c r="J25" s="22"/>
      <c r="K25" s="22">
        <v>0</v>
      </c>
      <c r="L25" s="22">
        <v>0</v>
      </c>
      <c r="M25" s="22"/>
      <c r="N25" s="65">
        <v>0</v>
      </c>
      <c r="O25" s="65">
        <v>0</v>
      </c>
      <c r="P25" s="76">
        <v>16913</v>
      </c>
      <c r="Q25" s="99">
        <f t="shared" ref="Q25:Q29" si="20">R25+S25</f>
        <v>43505</v>
      </c>
      <c r="R25" s="92">
        <v>43505</v>
      </c>
      <c r="S25" s="92">
        <v>0</v>
      </c>
      <c r="T25" s="91" t="s">
        <v>79</v>
      </c>
    </row>
    <row r="26" ht="57" customHeight="1" spans="1:20">
      <c r="A26" s="33">
        <v>10</v>
      </c>
      <c r="B26" s="21" t="s">
        <v>80</v>
      </c>
      <c r="C26" s="44" t="s">
        <v>78</v>
      </c>
      <c r="D26" s="22">
        <v>2015</v>
      </c>
      <c r="E26" s="22">
        <v>1095</v>
      </c>
      <c r="F26" s="22">
        <v>25.75</v>
      </c>
      <c r="G26" s="22">
        <v>1095</v>
      </c>
      <c r="H26" s="22">
        <v>0</v>
      </c>
      <c r="I26" s="22">
        <v>0</v>
      </c>
      <c r="J26" s="22"/>
      <c r="K26" s="22">
        <v>0</v>
      </c>
      <c r="L26" s="22">
        <v>0</v>
      </c>
      <c r="M26" s="22"/>
      <c r="N26" s="65">
        <v>0</v>
      </c>
      <c r="O26" s="65">
        <v>0</v>
      </c>
      <c r="P26" s="77">
        <v>113504</v>
      </c>
      <c r="Q26" s="99">
        <f t="shared" si="20"/>
        <v>39480</v>
      </c>
      <c r="R26" s="92">
        <v>39480</v>
      </c>
      <c r="S26" s="77">
        <v>0</v>
      </c>
      <c r="T26" s="97" t="s">
        <v>81</v>
      </c>
    </row>
    <row r="27" ht="53.25" customHeight="1" spans="1:20">
      <c r="A27" s="45" t="s">
        <v>82</v>
      </c>
      <c r="B27" s="46"/>
      <c r="C27" s="46"/>
      <c r="D27" s="47"/>
      <c r="E27" s="27">
        <f>E25+E26</f>
        <v>1895</v>
      </c>
      <c r="F27" s="27">
        <f t="shared" ref="F27:S27" si="21">F25+F26</f>
        <v>33.05</v>
      </c>
      <c r="G27" s="27">
        <f t="shared" si="21"/>
        <v>1095</v>
      </c>
      <c r="H27" s="27">
        <f t="shared" si="21"/>
        <v>800</v>
      </c>
      <c r="I27" s="27">
        <f t="shared" si="21"/>
        <v>0</v>
      </c>
      <c r="J27" s="27"/>
      <c r="K27" s="27">
        <f>K26+K25</f>
        <v>0</v>
      </c>
      <c r="L27" s="27">
        <v>0</v>
      </c>
      <c r="M27" s="27"/>
      <c r="N27" s="67">
        <v>0</v>
      </c>
      <c r="O27" s="67">
        <v>0</v>
      </c>
      <c r="P27" s="27">
        <f t="shared" si="21"/>
        <v>130417</v>
      </c>
      <c r="Q27" s="27">
        <f t="shared" si="21"/>
        <v>82985</v>
      </c>
      <c r="R27" s="27">
        <f t="shared" si="21"/>
        <v>82985</v>
      </c>
      <c r="S27" s="27">
        <f t="shared" si="21"/>
        <v>0</v>
      </c>
      <c r="T27" s="90"/>
    </row>
    <row r="28" ht="53.25" customHeight="1" spans="1:20">
      <c r="A28" s="39" t="s">
        <v>83</v>
      </c>
      <c r="B28" s="40"/>
      <c r="C28" s="40"/>
      <c r="D28" s="41"/>
      <c r="E28" s="49">
        <f>E29</f>
        <v>1054</v>
      </c>
      <c r="F28" s="49">
        <f t="shared" ref="F28:S28" si="22">F29</f>
        <v>14.36</v>
      </c>
      <c r="G28" s="49">
        <f t="shared" si="22"/>
        <v>0</v>
      </c>
      <c r="H28" s="49">
        <v>1054</v>
      </c>
      <c r="I28" s="49"/>
      <c r="J28" s="49"/>
      <c r="K28" s="49">
        <f t="shared" si="22"/>
        <v>0</v>
      </c>
      <c r="L28" s="49">
        <f t="shared" si="22"/>
        <v>0</v>
      </c>
      <c r="M28" s="49"/>
      <c r="N28" s="78">
        <v>0</v>
      </c>
      <c r="O28" s="78">
        <v>0</v>
      </c>
      <c r="P28" s="49">
        <f t="shared" si="22"/>
        <v>59213</v>
      </c>
      <c r="Q28" s="49">
        <f t="shared" si="22"/>
        <v>64605</v>
      </c>
      <c r="R28" s="49">
        <f t="shared" si="22"/>
        <v>64605</v>
      </c>
      <c r="S28" s="49">
        <f t="shared" si="22"/>
        <v>0</v>
      </c>
      <c r="T28" s="103"/>
    </row>
    <row r="29" ht="117" customHeight="1" spans="1:20">
      <c r="A29" s="50">
        <v>11</v>
      </c>
      <c r="B29" s="50" t="s">
        <v>84</v>
      </c>
      <c r="C29" s="50" t="s">
        <v>78</v>
      </c>
      <c r="D29" s="50">
        <v>2015</v>
      </c>
      <c r="E29" s="51">
        <v>1054</v>
      </c>
      <c r="F29" s="51">
        <v>14.36</v>
      </c>
      <c r="G29" s="51">
        <v>0</v>
      </c>
      <c r="H29" s="51">
        <v>1054</v>
      </c>
      <c r="I29" s="51"/>
      <c r="J29" s="51"/>
      <c r="K29" s="51">
        <v>0</v>
      </c>
      <c r="L29" s="51">
        <v>0</v>
      </c>
      <c r="M29" s="51"/>
      <c r="N29" s="79">
        <v>0</v>
      </c>
      <c r="O29" s="79">
        <v>0</v>
      </c>
      <c r="P29" s="80">
        <v>59213</v>
      </c>
      <c r="Q29" s="104">
        <f>R29+S29</f>
        <v>64605</v>
      </c>
      <c r="R29" s="105">
        <v>64605</v>
      </c>
      <c r="S29" s="104">
        <v>0</v>
      </c>
      <c r="T29" s="106" t="s">
        <v>85</v>
      </c>
    </row>
    <row r="30" ht="60" customHeight="1" spans="1:20">
      <c r="A30" s="39" t="s">
        <v>86</v>
      </c>
      <c r="B30" s="40"/>
      <c r="C30" s="40"/>
      <c r="D30" s="41"/>
      <c r="E30" s="52">
        <f>E31+E32</f>
        <v>872</v>
      </c>
      <c r="F30" s="52">
        <f>F32</f>
        <v>2.29</v>
      </c>
      <c r="G30" s="52">
        <f>G31+G32</f>
        <v>260</v>
      </c>
      <c r="H30" s="52">
        <v>0</v>
      </c>
      <c r="I30" s="81"/>
      <c r="J30" s="82"/>
      <c r="K30" s="52">
        <f>K31+K32</f>
        <v>612</v>
      </c>
      <c r="L30" s="52">
        <v>0</v>
      </c>
      <c r="M30" s="82"/>
      <c r="N30" s="64">
        <v>0</v>
      </c>
      <c r="O30" s="64">
        <v>0</v>
      </c>
      <c r="P30" s="52">
        <f t="shared" ref="P30:S30" si="23">P31+P32</f>
        <v>83940</v>
      </c>
      <c r="Q30" s="52">
        <f t="shared" si="23"/>
        <v>11232</v>
      </c>
      <c r="R30" s="52">
        <v>11232</v>
      </c>
      <c r="S30" s="52">
        <f t="shared" si="23"/>
        <v>0</v>
      </c>
      <c r="T30" s="82"/>
    </row>
    <row r="31" ht="57" customHeight="1" spans="1:20">
      <c r="A31" s="50">
        <v>12</v>
      </c>
      <c r="B31" s="50" t="s">
        <v>87</v>
      </c>
      <c r="C31" s="50" t="s">
        <v>78</v>
      </c>
      <c r="D31" s="50">
        <v>2016.6</v>
      </c>
      <c r="E31" s="51">
        <v>612</v>
      </c>
      <c r="F31" s="51"/>
      <c r="G31" s="51">
        <v>0</v>
      </c>
      <c r="H31" s="51">
        <v>0</v>
      </c>
      <c r="I31" s="51">
        <v>0</v>
      </c>
      <c r="J31" s="51"/>
      <c r="K31" s="51">
        <v>612</v>
      </c>
      <c r="L31" s="51">
        <v>0</v>
      </c>
      <c r="M31" s="51"/>
      <c r="N31" s="79">
        <v>0</v>
      </c>
      <c r="O31" s="79">
        <v>0</v>
      </c>
      <c r="P31" s="80">
        <v>55080</v>
      </c>
      <c r="Q31" s="104">
        <v>0</v>
      </c>
      <c r="R31" s="105">
        <v>0</v>
      </c>
      <c r="S31" s="104">
        <v>0</v>
      </c>
      <c r="T31" s="107" t="s">
        <v>88</v>
      </c>
    </row>
    <row r="32" ht="61" customHeight="1" spans="1:20">
      <c r="A32" s="50">
        <v>13</v>
      </c>
      <c r="B32" s="50" t="s">
        <v>89</v>
      </c>
      <c r="C32" s="50" t="s">
        <v>78</v>
      </c>
      <c r="D32" s="50">
        <v>2016.6</v>
      </c>
      <c r="E32" s="51">
        <v>260</v>
      </c>
      <c r="F32" s="51">
        <v>2.29</v>
      </c>
      <c r="G32" s="51">
        <v>260</v>
      </c>
      <c r="H32" s="51">
        <v>0</v>
      </c>
      <c r="I32" s="51">
        <v>0</v>
      </c>
      <c r="J32" s="51"/>
      <c r="K32" s="51">
        <v>0</v>
      </c>
      <c r="L32" s="51">
        <v>0</v>
      </c>
      <c r="M32" s="51"/>
      <c r="N32" s="79">
        <v>0</v>
      </c>
      <c r="O32" s="79">
        <v>0</v>
      </c>
      <c r="P32" s="80">
        <v>28860</v>
      </c>
      <c r="Q32" s="104">
        <f>R32+S32</f>
        <v>11232</v>
      </c>
      <c r="R32" s="105">
        <v>11232</v>
      </c>
      <c r="S32" s="104">
        <v>0</v>
      </c>
      <c r="T32" s="107" t="s">
        <v>90</v>
      </c>
    </row>
    <row r="33" ht="51" customHeight="1" spans="1:20">
      <c r="A33" s="20" t="s">
        <v>49</v>
      </c>
      <c r="B33" s="20"/>
      <c r="C33" s="20"/>
      <c r="D33" s="20"/>
      <c r="E33" s="20">
        <f>E30+E28+E22+E17+E7+AC28</f>
        <v>13187</v>
      </c>
      <c r="F33" s="20">
        <f t="shared" ref="F33:S33" si="24">F30+F28+F22+F17+F7+AD28</f>
        <v>128.11</v>
      </c>
      <c r="G33" s="20">
        <f t="shared" si="24"/>
        <v>1355</v>
      </c>
      <c r="H33" s="20">
        <f t="shared" si="24"/>
        <v>1854</v>
      </c>
      <c r="I33" s="20">
        <f t="shared" si="24"/>
        <v>0</v>
      </c>
      <c r="J33" s="20"/>
      <c r="K33" s="20">
        <f>K30+K28+K22+K17+K7+AI28</f>
        <v>9978</v>
      </c>
      <c r="L33" s="20">
        <f t="shared" si="24"/>
        <v>0</v>
      </c>
      <c r="M33" s="20"/>
      <c r="N33" s="64">
        <f>N30+N28+N22+N17+N7+AL28</f>
        <v>3447</v>
      </c>
      <c r="O33" s="64"/>
      <c r="P33" s="20">
        <f t="shared" si="24"/>
        <v>490507</v>
      </c>
      <c r="Q33" s="20">
        <f t="shared" si="24"/>
        <v>570943</v>
      </c>
      <c r="R33" s="20">
        <f t="shared" si="24"/>
        <v>570943</v>
      </c>
      <c r="S33" s="20">
        <f t="shared" si="24"/>
        <v>0</v>
      </c>
      <c r="T33" s="86"/>
    </row>
    <row r="41" ht="20.25" spans="4:4">
      <c r="D41" s="53"/>
    </row>
  </sheetData>
  <mergeCells count="35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3:D33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2017-03-02T02:14:08Z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