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5" firstSheet="11" activeTab="12"/>
  </bookViews>
  <sheets>
    <sheet name="目录" sheetId="1" r:id="rId1"/>
    <sheet name="表1-部门综合预算收支总表" sheetId="2" r:id="rId2"/>
    <sheet name="表2-部门综合预算收入总表" sheetId="3" r:id="rId3"/>
    <sheet name="表3-部门综合预算支出总表" sheetId="4" r:id="rId4"/>
    <sheet name="表4-部门综合预算财政拨款收支总表" sheetId="5" r:id="rId5"/>
    <sheet name="表5-部门综合预算一般公共预算支出明细表（按功能科目分）" sheetId="6" r:id="rId6"/>
    <sheet name="表6-部门综合预算一般公共预算支出明细表（按经济分类科目分）" sheetId="7" r:id="rId7"/>
    <sheet name="表7-部门综合预算一般公共预算基本支出明细表（按功能科目分）" sheetId="8" r:id="rId8"/>
    <sheet name="表8-部门综合预一般公共预算基本支出明细表（按经济分类科目分）" sheetId="9" r:id="rId9"/>
    <sheet name="表9-部门综合预算政府性基金收支表" sheetId="10" r:id="rId10"/>
    <sheet name="表10-部门综合预算专项业务经费支出表" sheetId="11" r:id="rId11"/>
    <sheet name="表11-部门综合预算政府采购（资产配置、购买服务）预算表" sheetId="12" r:id="rId12"/>
    <sheet name="表12-部门综合预算一般公共预算拨款“三公”经费及会议培训费表" sheetId="13" r:id="rId13"/>
  </sheets>
  <definedNames>
    <definedName name="_xlnm.Print_Area" localSheetId="10">'表10-部门综合预算专项业务经费支出表'!$A$1:$D$13</definedName>
    <definedName name="_xlnm.Print_Area" localSheetId="11">'表11-部门综合预算政府采购（资产配置、购买服务）预算表'!$A$1:$N$14</definedName>
    <definedName name="_xlnm.Print_Area" localSheetId="12">'表12-部门综合预算一般公共预算拨款“三公”经费及会议培训费表'!$A$1:$AC$16</definedName>
    <definedName name="_xlnm.Print_Area" localSheetId="1">'表1-部门综合预算收支总表'!$A$1:$F$45</definedName>
    <definedName name="_xlnm.Print_Area" localSheetId="2">'表2-部门综合预算收入总表'!$A$1:$P$12</definedName>
    <definedName name="_xlnm.Print_Area" localSheetId="3">'表3-部门综合预算支出总表'!$A$1:$N$12</definedName>
    <definedName name="_xlnm.Print_Area" localSheetId="4">'表4-部门综合预算财政拨款收支总表'!$A$1:$F$41</definedName>
    <definedName name="_xlnm.Print_Area" localSheetId="5">'表5-部门综合预算一般公共预算支出明细表（按功能科目分）'!$A$1:$G$11</definedName>
    <definedName name="_xlnm.Print_Area" localSheetId="6">'表6-部门综合预算一般公共预算支出明细表（按经济分类科目分）'!$A$1:$G$10</definedName>
    <definedName name="_xlnm.Print_Area" localSheetId="7">'表7-部门综合预算一般公共预算基本支出明细表（按功能科目分）'!$A$1:$F$13</definedName>
    <definedName name="_xlnm.Print_Area" localSheetId="8">'表8-部门综合预一般公共预算基本支出明细表（按经济分类科目分）'!$A$1:$F$11</definedName>
    <definedName name="_xlnm.Print_Area" localSheetId="9">'表9-部门综合预算政府性基金收支表'!$A$1:$F$26</definedName>
    <definedName name="_xlnm.Print_Area" localSheetId="0">'目录'!$A$1:$L$17</definedName>
    <definedName name="_xlnm.Print_Titles" localSheetId="10">'表10-部门综合预算专项业务经费支出表'!$1:$5</definedName>
    <definedName name="_xlnm.Print_Titles" localSheetId="11">'表11-部门综合预算政府采购（资产配置、购买服务）预算表'!$1:$6</definedName>
    <definedName name="_xlnm.Print_Titles" localSheetId="12">'表12-部门综合预算一般公共预算拨款“三公”经费及会议培训费表'!$1:$8</definedName>
    <definedName name="_xlnm.Print_Titles" localSheetId="1">'表1-部门综合预算收支总表'!$1:$5</definedName>
    <definedName name="_xlnm.Print_Titles" localSheetId="2">'表2-部门综合预算收入总表'!$1:$6</definedName>
    <definedName name="_xlnm.Print_Titles" localSheetId="3">'表3-部门综合预算支出总表'!$1:$6</definedName>
    <definedName name="_xlnm.Print_Titles" localSheetId="4">'表4-部门综合预算财政拨款收支总表'!$1:$5</definedName>
    <definedName name="_xlnm.Print_Titles" localSheetId="5">'表5-部门综合预算一般公共预算支出明细表（按功能科目分）'!$1:$5</definedName>
    <definedName name="_xlnm.Print_Titles" localSheetId="6">'表6-部门综合预算一般公共预算支出明细表（按经济分类科目分）'!$1:$5</definedName>
    <definedName name="_xlnm.Print_Titles" localSheetId="7">'表7-部门综合预算一般公共预算基本支出明细表（按功能科目分）'!$1:$5</definedName>
    <definedName name="_xlnm.Print_Titles" localSheetId="8">'表8-部门综合预一般公共预算基本支出明细表（按经济分类科目分）'!$1:$5</definedName>
    <definedName name="_xlnm.Print_Titles" localSheetId="9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<sst xmlns="http://schemas.openxmlformats.org/spreadsheetml/2006/main" count="504" uniqueCount="250">
  <si>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</si>
  <si>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</si>
  <si>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</si>
  <si>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</si>
  <si>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</si>
  <si>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</si>
  <si>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</si>
  <si>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</si>
  <si>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</si>
  <si>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</si>
  <si>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</si>
  <si>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</si>
  <si>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</si>
  <si>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</si>
  <si>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</si>
  <si>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</si>
  <si>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</si>
  <si>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</si>
  <si>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</si>
  <si>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</si>
  <si>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</si>
  <si>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表10</t>
  </si>
  <si>
    <t>2018年部门综合预算专项业务经费支出表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</si>
  <si>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</si>
  <si>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</si>
  <si>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</si>
  <si>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</si>
  <si>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</si>
  <si>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</si>
  <si>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</si>
  <si>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</si>
  <si>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</si>
  <si>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</si>
  <si>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</si>
  <si>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</si>
  <si>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</si>
  <si>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</si>
  <si>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</si>
  <si>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</si>
  <si>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</si>
  <si>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</si>
  <si>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</si>
  <si>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</si>
  <si>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</si>
  <si>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</si>
  <si>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</si>
  <si>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</si>
  <si>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</si>
  <si>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</si>
  <si>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</si>
  <si>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</si>
  <si>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</si>
  <si>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</si>
  <si>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</si>
  <si>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</si>
  <si>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</si>
  <si>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</si>
  <si>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</si>
  <si>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</si>
  <si>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</si>
  <si>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</si>
  <si>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</si>
  <si>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</si>
  <si>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</si>
  <si>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</si>
  <si>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</si>
  <si>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</si>
  <si>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</si>
  <si>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</si>
  <si>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</si>
  <si>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</si>
  <si>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</si>
  <si>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</si>
  <si>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</si>
  <si>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</si>
  <si>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</si>
  <si>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</si>
  <si>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</si>
  <si>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</si>
  <si>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</si>
  <si>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</si>
  <si>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</si>
  <si>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</si>
  <si>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</si>
  <si>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</si>
  <si>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</si>
  <si>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</si>
  <si>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</si>
  <si>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</si>
  <si>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</si>
  <si>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</si>
  <si>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</si>
  <si>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</si>
  <si>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</si>
  <si>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</si>
  <si>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</si>
  <si>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</si>
  <si>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</si>
  <si>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</si>
  <si>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</si>
  <si>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</si>
  <si>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</si>
  <si>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</si>
  <si>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</si>
  <si>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</si>
  <si>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</si>
  <si>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</si>
  <si>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</si>
  <si>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</si>
  <si>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</si>
  <si>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</si>
  <si>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</si>
  <si>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</si>
  <si>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</si>
  <si>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</si>
  <si>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</si>
  <si>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</si>
  <si>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</si>
  <si>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</si>
  <si>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</si>
  <si>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</si>
  <si>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</si>
  <si>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</si>
  <si>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</si>
  <si>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</si>
  <si>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</si>
  <si>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</si>
  <si>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</si>
  <si>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</si>
  <si>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</si>
  <si>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</si>
  <si>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</si>
  <si>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经济科目编码</t>
  </si>
  <si>
    <t>经济科目名称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</si>
  <si>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</si>
  <si>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</si>
  <si>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</si>
  <si>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</si>
  <si>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</si>
  <si>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</si>
  <si>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</si>
  <si>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</si>
  <si>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</si>
  <si>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</si>
  <si>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</si>
  <si>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</si>
  <si>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</si>
  <si>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</si>
  <si>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</si>
  <si>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</si>
  <si>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</si>
  <si>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</si>
  <si>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</si>
  <si>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</si>
  <si>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</si>
  <si>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</si>
  <si>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</si>
  <si>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</si>
  <si>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</si>
  <si>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</si>
  <si>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</si>
  <si>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</si>
  <si>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</si>
  <si>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</si>
  <si>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</si>
  <si>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</si>
  <si>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</si>
  <si>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</si>
  <si>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</si>
  <si>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</si>
  <si>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</si>
  <si>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</si>
  <si>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</si>
  <si>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</si>
  <si>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</si>
  <si>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</si>
  <si>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</si>
  <si>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</si>
  <si>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</si>
  <si>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</si>
  <si>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</si>
  <si>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2017年</t>
  </si>
  <si>
    <t>2018年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</si>
  <si>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</si>
  <si>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</si>
  <si>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</si>
  <si>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</si>
  <si>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</si>
  <si>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</si>
  <si>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</si>
  <si>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</si>
  <si>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</si>
  <si>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</si>
  <si>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</si>
  <si>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</si>
  <si>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</si>
  <si>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</si>
  <si>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</si>
  <si>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</si>
  <si>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</si>
  <si>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</si>
  <si>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高庄镇人民政府新址房屋及取暖设备租赁费</t>
  </si>
  <si>
    <t>中国电信互联网专线服务</t>
  </si>
  <si>
    <t>中国联通高太路监控网络服务</t>
  </si>
  <si>
    <t>律师服务费</t>
  </si>
  <si>
    <t>镇区智慧乡村服务费</t>
  </si>
  <si>
    <t>冬季供暖费用</t>
  </si>
  <si>
    <t>经济发展费用（工业）</t>
  </si>
  <si>
    <t>垃圾填埋场租赁及垃圾掩埋</t>
  </si>
  <si>
    <t xml:space="preserve">  2、外交支出</t>
  </si>
  <si>
    <t>大型修缮</t>
  </si>
  <si>
    <t>扶贫工作经费</t>
  </si>
  <si>
    <t>安监工作经费</t>
  </si>
  <si>
    <t>信访维稳经费</t>
  </si>
  <si>
    <t>农林水专项工作经费</t>
  </si>
  <si>
    <t>环保工作经费</t>
  </si>
  <si>
    <t>景观提升,污水管网工程</t>
  </si>
  <si>
    <t>司法工作经费</t>
  </si>
  <si>
    <t>环境整治工作专项经费</t>
  </si>
  <si>
    <t>村级财务审计</t>
  </si>
  <si>
    <t>武装部经费</t>
  </si>
  <si>
    <t>党建经费</t>
  </si>
  <si>
    <t>文化经费</t>
  </si>
  <si>
    <t>人大换届选举专项工作经费</t>
  </si>
  <si>
    <t>否</t>
  </si>
  <si>
    <t>是</t>
  </si>
  <si>
    <t>泾阳县高庄镇人民政府</t>
  </si>
  <si>
    <t>行政运行</t>
  </si>
  <si>
    <t>行政运行</t>
  </si>
  <si>
    <t>工资福利支出</t>
  </si>
  <si>
    <t>基本工资</t>
  </si>
  <si>
    <t>津贴补贴</t>
  </si>
  <si>
    <t>其他社会保障缴费及其他</t>
  </si>
  <si>
    <t>绩效工资</t>
  </si>
  <si>
    <t>其他工资和福利支出及其他</t>
  </si>
  <si>
    <t>商品和服务支出</t>
  </si>
  <si>
    <t>办公费</t>
  </si>
  <si>
    <t>印刷费</t>
  </si>
  <si>
    <t>手续费</t>
  </si>
  <si>
    <t>电费</t>
  </si>
  <si>
    <t>邮电费</t>
  </si>
  <si>
    <t>取暖费</t>
  </si>
  <si>
    <t>差旅费</t>
  </si>
  <si>
    <t>维修（护）费</t>
  </si>
  <si>
    <t>租赁费</t>
  </si>
  <si>
    <t>劳务费</t>
  </si>
  <si>
    <t>其他交通费及其他</t>
  </si>
  <si>
    <t>合计</t>
  </si>
  <si>
    <t>无政府性基金收入</t>
  </si>
  <si>
    <t>无财政资金安排的政府采购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</si>
</sst>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_-;\-* #,##0.00_-;_-* &quot;-&quot;??_-;_-@_-"/>
    <numFmt numFmtId="186" formatCode="0.00_ "/>
    <numFmt numFmtId="187" formatCode="* #,##0.00;* \-#,##0.00;* &quot;&quot;??;@"/>
    <numFmt numFmtId="188" formatCode="###,###,###,##0.00"/>
    <numFmt numFmtId="189" formatCode="00"/>
    <numFmt numFmtId="190" formatCode="* #,##0.0;* \-#,##0.0;* &quot;&quot;??;@"/>
    <numFmt numFmtId="191" formatCode="0000"/>
    <numFmt numFmtId="192" formatCode="0_ "/>
    <numFmt numFmtId="193" formatCode="#,##0.00_);[Red]\(#,##0.00\)"/>
    <numFmt numFmtId="194" formatCode="0.00_);[Red]\(0.00\)"/>
    <numFmt numFmtId="195" formatCode="#,##0.00_ "/>
  </numFmts>
  <fonts count="58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仿宋_GB2312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000000"/>
      <name val="宋体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color rgb="FF000000"/>
      <name val="仿宋_GB2312"/>
      <family val="3"/>
    </font>
    <font>
      <sz val="9"/>
      <name val="Calibri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 vertical="center"/>
      <protection/>
    </xf>
    <xf numFmtId="0" fontId="3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0" borderId="0">
      <alignment vertical="center"/>
      <protection/>
    </xf>
    <xf numFmtId="0" fontId="2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2" fillId="0" borderId="0">
      <alignment vertical="center"/>
      <protection/>
    </xf>
    <xf numFmtId="0" fontId="39" fillId="0" borderId="0">
      <alignment/>
      <protection/>
    </xf>
    <xf numFmtId="0" fontId="32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2" fillId="0" borderId="0">
      <alignment vertical="center"/>
      <protection/>
    </xf>
    <xf numFmtId="0" fontId="9" fillId="0" borderId="0">
      <alignment/>
      <protection/>
    </xf>
    <xf numFmtId="0" fontId="3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9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6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0" fillId="0" borderId="0">
      <alignment vertical="center"/>
      <protection/>
    </xf>
    <xf numFmtId="41" fontId="32" fillId="0" borderId="0" applyFont="0" applyFill="0" applyBorder="0" applyAlignment="0" applyProtection="0"/>
    <xf numFmtId="41" fontId="48" fillId="0" borderId="0">
      <alignment/>
      <protection locked="0"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6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32" fillId="0" borderId="9" xfId="124" applyBorder="1" applyAlignment="1" applyProtection="1">
      <alignment horizontal="center" vertical="center" wrapText="1"/>
      <protection locked="0"/>
    </xf>
    <xf numFmtId="186" fontId="2" fillId="0" borderId="9" xfId="49" applyNumberFormat="1" applyFont="1" applyFill="1" applyBorder="1" applyAlignment="1">
      <alignment horizontal="center" vertical="center" wrapText="1"/>
      <protection/>
    </xf>
    <xf numFmtId="49" fontId="4" fillId="0" borderId="9" xfId="49" applyNumberFormat="1" applyFont="1" applyBorder="1" applyAlignment="1">
      <alignment horizontal="center" vertical="center" wrapText="1"/>
      <protection/>
    </xf>
    <xf numFmtId="0" fontId="54" fillId="0" borderId="9" xfId="0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55" fillId="0" borderId="9" xfId="0" applyFont="1" applyFill="1" applyBorder="1" applyAlignment="1">
      <alignment/>
    </xf>
    <xf numFmtId="0" fontId="56" fillId="0" borderId="9" xfId="0" applyFont="1" applyBorder="1" applyAlignment="1">
      <alignment/>
    </xf>
    <xf numFmtId="49" fontId="55" fillId="0" borderId="9" xfId="41" applyNumberFormat="1" applyFont="1" applyFill="1" applyBorder="1" applyAlignment="1">
      <alignment horizontal="center" vertical="center" wrapText="1"/>
      <protection/>
    </xf>
    <xf numFmtId="186" fontId="57" fillId="33" borderId="9" xfId="41" applyNumberFormat="1" applyFont="1" applyFill="1" applyBorder="1" applyAlignment="1">
      <alignment horizontal="right" vertical="center"/>
      <protection/>
    </xf>
    <xf numFmtId="0" fontId="57" fillId="0" borderId="9" xfId="41" applyFont="1" applyFill="1" applyBorder="1" applyAlignment="1">
      <alignment vertical="center"/>
      <protection/>
    </xf>
    <xf numFmtId="0" fontId="57" fillId="0" borderId="9" xfId="41" applyFont="1" applyFill="1" applyBorder="1" applyAlignment="1" applyProtection="1">
      <alignment vertical="center" wrapText="1"/>
      <protection locked="0"/>
    </xf>
    <xf numFmtId="176" fontId="0" fillId="0" borderId="9" xfId="346" applyFont="1" applyBorder="1" applyAlignment="1">
      <alignment/>
    </xf>
    <xf numFmtId="176" fontId="0" fillId="0" borderId="9" xfId="346" applyFont="1" applyFill="1" applyBorder="1" applyAlignment="1">
      <alignment/>
    </xf>
    <xf numFmtId="195" fontId="0" fillId="0" borderId="9" xfId="0" applyNumberFormat="1" applyFill="1" applyBorder="1" applyAlignment="1">
      <alignment/>
    </xf>
    <xf numFmtId="0" fontId="2" fillId="0" borderId="9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</cellXfs>
  <cellStyles count="3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2" xfId="42"/>
    <cellStyle name="常规 10 2 2" xfId="43"/>
    <cellStyle name="常规 10 2 2 2" xfId="44"/>
    <cellStyle name="常规 10 2 3" xfId="45"/>
    <cellStyle name="常规 10 3" xfId="46"/>
    <cellStyle name="常规 10 3 2" xfId="47"/>
    <cellStyle name="常规 10 4" xfId="48"/>
    <cellStyle name="常规 11" xfId="49"/>
    <cellStyle name="常规 11 2" xfId="50"/>
    <cellStyle name="常规 11 2 2" xfId="51"/>
    <cellStyle name="常规 11 3" xfId="52"/>
    <cellStyle name="常规 12" xfId="53"/>
    <cellStyle name="常规 12 2" xfId="54"/>
    <cellStyle name="常规 12 2 2" xfId="55"/>
    <cellStyle name="常规 12 3" xfId="56"/>
    <cellStyle name="常规 13" xfId="57"/>
    <cellStyle name="常规 13 2" xfId="58"/>
    <cellStyle name="常规 13 2 2" xfId="59"/>
    <cellStyle name="常规 13 2 3" xfId="60"/>
    <cellStyle name="常规 13 3" xfId="61"/>
    <cellStyle name="常规 13 3 2" xfId="62"/>
    <cellStyle name="常规 13 4" xfId="63"/>
    <cellStyle name="常规 14" xfId="64"/>
    <cellStyle name="常规 14 2" xfId="65"/>
    <cellStyle name="常规 14 2 2" xfId="66"/>
    <cellStyle name="常规 14 2 3" xfId="67"/>
    <cellStyle name="常规 14 3" xfId="68"/>
    <cellStyle name="常规 14 4" xfId="69"/>
    <cellStyle name="常规 15" xfId="70"/>
    <cellStyle name="常规 15 2" xfId="71"/>
    <cellStyle name="常规 15 3" xfId="72"/>
    <cellStyle name="常规 16" xfId="73"/>
    <cellStyle name="常规 16 2" xfId="74"/>
    <cellStyle name="常规 17" xfId="75"/>
    <cellStyle name="常规 17 2" xfId="76"/>
    <cellStyle name="常规 17 2 2" xfId="77"/>
    <cellStyle name="常规 17 3" xfId="78"/>
    <cellStyle name="常规 17 4" xfId="79"/>
    <cellStyle name="常规 18" xfId="80"/>
    <cellStyle name="常规 19" xfId="81"/>
    <cellStyle name="常规 2" xfId="82"/>
    <cellStyle name="常规 2 10" xfId="83"/>
    <cellStyle name="常规 2 2" xfId="84"/>
    <cellStyle name="常规 2 2 2" xfId="85"/>
    <cellStyle name="常规 2 2 2 2" xfId="86"/>
    <cellStyle name="常规 2 2 2 2 2" xfId="87"/>
    <cellStyle name="常规 2 2 2 2 3" xfId="88"/>
    <cellStyle name="常规 2 2 2 3" xfId="89"/>
    <cellStyle name="常规 2 2 2 4" xfId="90"/>
    <cellStyle name="常规 2 2 3" xfId="91"/>
    <cellStyle name="常规 2 2 3 2" xfId="92"/>
    <cellStyle name="常规 2 2 3 3" xfId="93"/>
    <cellStyle name="常规 2 2 4" xfId="94"/>
    <cellStyle name="常规 2 2 5" xfId="95"/>
    <cellStyle name="常规 2 3" xfId="96"/>
    <cellStyle name="常规 2 3 2" xfId="97"/>
    <cellStyle name="常规 2 3 2 2" xfId="98"/>
    <cellStyle name="常规 2 3 2 2 2" xfId="99"/>
    <cellStyle name="常规 2 3 2 2 3" xfId="100"/>
    <cellStyle name="常规 2 3 2 3" xfId="101"/>
    <cellStyle name="常规 2 3 2 4" xfId="102"/>
    <cellStyle name="常规 2 3 3" xfId="103"/>
    <cellStyle name="常规 2 3 3 2" xfId="104"/>
    <cellStyle name="常规 2 3 3 3" xfId="105"/>
    <cellStyle name="常规 2 3 4" xfId="106"/>
    <cellStyle name="常规 2 3 5" xfId="107"/>
    <cellStyle name="常规 2 4" xfId="108"/>
    <cellStyle name="常规 2 4 2" xfId="109"/>
    <cellStyle name="常规 2 4 2 2" xfId="110"/>
    <cellStyle name="常规 2 4 2 2 2" xfId="111"/>
    <cellStyle name="常规 2 4 2 3" xfId="112"/>
    <cellStyle name="常规 2 4 3" xfId="113"/>
    <cellStyle name="常规 2 4 3 2" xfId="114"/>
    <cellStyle name="常规 2 4 4" xfId="115"/>
    <cellStyle name="常规 2 4 5" xfId="116"/>
    <cellStyle name="常规 2 5" xfId="117"/>
    <cellStyle name="常规 2 5 2" xfId="118"/>
    <cellStyle name="常规 2 6" xfId="119"/>
    <cellStyle name="常规 2 6 2" xfId="120"/>
    <cellStyle name="常规 2 7" xfId="121"/>
    <cellStyle name="常规 2 8" xfId="122"/>
    <cellStyle name="常规 2 9" xfId="123"/>
    <cellStyle name="常规 20" xfId="124"/>
    <cellStyle name="常规 3" xfId="125"/>
    <cellStyle name="常规 3 10" xfId="126"/>
    <cellStyle name="常规 3 2" xfId="127"/>
    <cellStyle name="常规 3 2 2" xfId="128"/>
    <cellStyle name="常规 3 2 2 2" xfId="129"/>
    <cellStyle name="常规 3 2 3" xfId="130"/>
    <cellStyle name="常规 3 3" xfId="131"/>
    <cellStyle name="常规 3 3 2" xfId="132"/>
    <cellStyle name="常规 3 3 2 2" xfId="133"/>
    <cellStyle name="常规 3 3 2 2 2" xfId="134"/>
    <cellStyle name="常规 3 3 2 3" xfId="135"/>
    <cellStyle name="常规 3 3 2 4" xfId="136"/>
    <cellStyle name="常规 3 3 3" xfId="137"/>
    <cellStyle name="常规 3 3 3 2" xfId="138"/>
    <cellStyle name="常规 3 3 4" xfId="139"/>
    <cellStyle name="常规 3 3 5" xfId="140"/>
    <cellStyle name="常规 3 4" xfId="141"/>
    <cellStyle name="常规 3 4 2" xfId="142"/>
    <cellStyle name="常规 3 4 2 2" xfId="143"/>
    <cellStyle name="常规 3 5" xfId="144"/>
    <cellStyle name="常规 3 5 2" xfId="145"/>
    <cellStyle name="常规 3 5 3" xfId="146"/>
    <cellStyle name="常规 3 6" xfId="147"/>
    <cellStyle name="常规 3 6 2" xfId="148"/>
    <cellStyle name="常规 3 6 3" xfId="149"/>
    <cellStyle name="常规 3 7" xfId="150"/>
    <cellStyle name="常规 3 8" xfId="151"/>
    <cellStyle name="常规 3 9" xfId="152"/>
    <cellStyle name="常规 4" xfId="153"/>
    <cellStyle name="常规 4 2" xfId="154"/>
    <cellStyle name="常规 4 2 2" xfId="155"/>
    <cellStyle name="常规 4 2 2 2" xfId="156"/>
    <cellStyle name="常规 4 2 2 2 2" xfId="157"/>
    <cellStyle name="常规 4 2 2 2 2 2" xfId="158"/>
    <cellStyle name="常规 4 2 2 2 3" xfId="159"/>
    <cellStyle name="常规 4 2 2 3" xfId="160"/>
    <cellStyle name="常规 4 2 2 3 2" xfId="161"/>
    <cellStyle name="常规 4 2 2 4" xfId="162"/>
    <cellStyle name="常规 4 2 3" xfId="163"/>
    <cellStyle name="常规 4 2 3 2" xfId="164"/>
    <cellStyle name="常规 4 2 3 2 2" xfId="165"/>
    <cellStyle name="常规 4 2 3 3" xfId="166"/>
    <cellStyle name="常规 4 2 4" xfId="167"/>
    <cellStyle name="常规 4 2 4 2" xfId="168"/>
    <cellStyle name="常规 4 2 5" xfId="169"/>
    <cellStyle name="常规 4 3" xfId="170"/>
    <cellStyle name="常规 4 3 2" xfId="171"/>
    <cellStyle name="常规 4 3 2 2" xfId="172"/>
    <cellStyle name="常规 4 3 2 2 2" xfId="173"/>
    <cellStyle name="常规 4 3 2 3" xfId="174"/>
    <cellStyle name="常规 4 3 3" xfId="175"/>
    <cellStyle name="常规 4 3 3 2" xfId="176"/>
    <cellStyle name="常规 4 3 4" xfId="177"/>
    <cellStyle name="常规 4 4" xfId="178"/>
    <cellStyle name="常规 4 4 2" xfId="179"/>
    <cellStyle name="常规 4 4 2 2" xfId="180"/>
    <cellStyle name="常规 4 4 2 2 2" xfId="181"/>
    <cellStyle name="常规 4 4 2 3" xfId="182"/>
    <cellStyle name="常规 4 4 3" xfId="183"/>
    <cellStyle name="常规 4 4 3 2" xfId="184"/>
    <cellStyle name="常规 4 4 4" xfId="185"/>
    <cellStyle name="常规 4 5" xfId="186"/>
    <cellStyle name="常规 4 5 2" xfId="187"/>
    <cellStyle name="常规 4 6" xfId="188"/>
    <cellStyle name="常规 4 7" xfId="189"/>
    <cellStyle name="常规 5" xfId="190"/>
    <cellStyle name="常规 5 2" xfId="191"/>
    <cellStyle name="常规 5 2 2" xfId="192"/>
    <cellStyle name="常规 5 2 2 2" xfId="193"/>
    <cellStyle name="常规 5 2 2 2 2" xfId="194"/>
    <cellStyle name="常规 5 2 2 3" xfId="195"/>
    <cellStyle name="常规 5 2 3" xfId="196"/>
    <cellStyle name="常规 5 2 3 2" xfId="197"/>
    <cellStyle name="常规 5 2 4" xfId="198"/>
    <cellStyle name="常规 5 2 5" xfId="199"/>
    <cellStyle name="常规 5 3" xfId="200"/>
    <cellStyle name="常规 5 3 2" xfId="201"/>
    <cellStyle name="常规 5 3 2 2" xfId="202"/>
    <cellStyle name="常规 5 3 2 2 2" xfId="203"/>
    <cellStyle name="常规 5 3 2 3" xfId="204"/>
    <cellStyle name="常规 5 3 3" xfId="205"/>
    <cellStyle name="常规 5 3 3 2" xfId="206"/>
    <cellStyle name="常规 5 3 4" xfId="207"/>
    <cellStyle name="常规 5 4" xfId="208"/>
    <cellStyle name="常规 5 4 2" xfId="209"/>
    <cellStyle name="常规 5 4 2 2" xfId="210"/>
    <cellStyle name="常规 5 4 2 2 2" xfId="211"/>
    <cellStyle name="常规 5 4 2 3" xfId="212"/>
    <cellStyle name="常规 5 4 3" xfId="213"/>
    <cellStyle name="常规 5 4 3 2" xfId="214"/>
    <cellStyle name="常规 5 4 4" xfId="215"/>
    <cellStyle name="常规 5 5" xfId="216"/>
    <cellStyle name="常规 5 5 2" xfId="217"/>
    <cellStyle name="常规 5 6" xfId="218"/>
    <cellStyle name="常规 5 7" xfId="219"/>
    <cellStyle name="常规 6" xfId="220"/>
    <cellStyle name="常规 6 2" xfId="221"/>
    <cellStyle name="常规 6 2 2" xfId="222"/>
    <cellStyle name="常规 6 2 2 2" xfId="223"/>
    <cellStyle name="常规 6 2 2 2 2" xfId="224"/>
    <cellStyle name="常规 6 2 2 3" xfId="225"/>
    <cellStyle name="常规 6 2 3" xfId="226"/>
    <cellStyle name="常规 6 2 3 2" xfId="227"/>
    <cellStyle name="常规 6 2 4" xfId="228"/>
    <cellStyle name="常规 6 2 5" xfId="229"/>
    <cellStyle name="常规 6 3" xfId="230"/>
    <cellStyle name="常规 6 3 2" xfId="231"/>
    <cellStyle name="常规 6 4" xfId="232"/>
    <cellStyle name="常规 6 5" xfId="233"/>
    <cellStyle name="常规 7" xfId="234"/>
    <cellStyle name="常规 7 2" xfId="235"/>
    <cellStyle name="常规 7 2 2" xfId="236"/>
    <cellStyle name="常规 7 2 2 2" xfId="237"/>
    <cellStyle name="常规 7 2 2 2 2" xfId="238"/>
    <cellStyle name="常规 7 2 2 3" xfId="239"/>
    <cellStyle name="常规 7 2 2 4" xfId="240"/>
    <cellStyle name="常规 7 2 3" xfId="241"/>
    <cellStyle name="常规 7 2 3 2" xfId="242"/>
    <cellStyle name="常规 7 2 4" xfId="243"/>
    <cellStyle name="常规 7 2 5" xfId="244"/>
    <cellStyle name="常规 7 3" xfId="245"/>
    <cellStyle name="常规 7 3 2" xfId="246"/>
    <cellStyle name="常规 7 3 2 2" xfId="247"/>
    <cellStyle name="常规 7 3 2 2 2" xfId="248"/>
    <cellStyle name="常规 7 3 2 3" xfId="249"/>
    <cellStyle name="常规 7 3 2 4" xfId="250"/>
    <cellStyle name="常规 7 3 3" xfId="251"/>
    <cellStyle name="常规 7 3 3 2" xfId="252"/>
    <cellStyle name="常规 7 3 4" xfId="253"/>
    <cellStyle name="常规 7 3 5" xfId="254"/>
    <cellStyle name="常规 7 4" xfId="255"/>
    <cellStyle name="常规 7 4 2" xfId="256"/>
    <cellStyle name="常规 7 4 2 2" xfId="257"/>
    <cellStyle name="常规 7 4 2 2 2" xfId="258"/>
    <cellStyle name="常规 7 4 2 3" xfId="259"/>
    <cellStyle name="常规 7 4 3" xfId="260"/>
    <cellStyle name="常规 7 4 3 2" xfId="261"/>
    <cellStyle name="常规 7 4 4" xfId="262"/>
    <cellStyle name="常规 7 4 5" xfId="263"/>
    <cellStyle name="常规 7 5" xfId="264"/>
    <cellStyle name="常规 7 5 2" xfId="265"/>
    <cellStyle name="常规 7 6" xfId="266"/>
    <cellStyle name="常规 7 7" xfId="267"/>
    <cellStyle name="常规 8" xfId="268"/>
    <cellStyle name="常规 8 2" xfId="269"/>
    <cellStyle name="常规 8 2 2" xfId="270"/>
    <cellStyle name="常规 8 2 2 2" xfId="271"/>
    <cellStyle name="常规 8 2 2 2 2" xfId="272"/>
    <cellStyle name="常规 8 2 2 3" xfId="273"/>
    <cellStyle name="常规 8 2 2 4" xfId="274"/>
    <cellStyle name="常规 8 2 3" xfId="275"/>
    <cellStyle name="常规 8 2 3 2" xfId="276"/>
    <cellStyle name="常规 8 2 4" xfId="277"/>
    <cellStyle name="常规 8 2 5" xfId="278"/>
    <cellStyle name="常规 8 3" xfId="279"/>
    <cellStyle name="常规 8 3 2" xfId="280"/>
    <cellStyle name="常规 8 3 2 2" xfId="281"/>
    <cellStyle name="常规 8 3 2 2 2" xfId="282"/>
    <cellStyle name="常规 8 3 2 3" xfId="283"/>
    <cellStyle name="常规 8 3 2 4" xfId="284"/>
    <cellStyle name="常规 8 3 3" xfId="285"/>
    <cellStyle name="常规 8 3 3 2" xfId="286"/>
    <cellStyle name="常规 8 3 4" xfId="287"/>
    <cellStyle name="常规 8 3 5" xfId="288"/>
    <cellStyle name="常规 8 4" xfId="289"/>
    <cellStyle name="常规 8 4 2" xfId="290"/>
    <cellStyle name="常规 8 4 2 2" xfId="291"/>
    <cellStyle name="常规 8 4 2 2 2" xfId="292"/>
    <cellStyle name="常规 8 4 2 3" xfId="293"/>
    <cellStyle name="常规 8 4 3" xfId="294"/>
    <cellStyle name="常规 8 4 3 2" xfId="295"/>
    <cellStyle name="常规 8 4 4" xfId="296"/>
    <cellStyle name="常规 8 4 5" xfId="297"/>
    <cellStyle name="常规 8 5" xfId="298"/>
    <cellStyle name="常规 8 5 2" xfId="299"/>
    <cellStyle name="常规 8 6" xfId="300"/>
    <cellStyle name="常规 8 7" xfId="301"/>
    <cellStyle name="常规 9" xfId="302"/>
    <cellStyle name="常规 9 2" xfId="303"/>
    <cellStyle name="常规 9 2 2" xfId="304"/>
    <cellStyle name="常规 9 2 2 2" xfId="305"/>
    <cellStyle name="常规 9 2 2 2 2" xfId="306"/>
    <cellStyle name="常规 9 2 2 3" xfId="307"/>
    <cellStyle name="常规 9 2 2 4" xfId="308"/>
    <cellStyle name="常规 9 2 3" xfId="309"/>
    <cellStyle name="常规 9 2 3 2" xfId="310"/>
    <cellStyle name="常规 9 2 4" xfId="311"/>
    <cellStyle name="常规 9 2 5" xfId="312"/>
    <cellStyle name="常规 9 3" xfId="313"/>
    <cellStyle name="常规 9 3 2" xfId="314"/>
    <cellStyle name="常规 9 3 2 2" xfId="315"/>
    <cellStyle name="常规 9 3 2 2 2" xfId="316"/>
    <cellStyle name="常规 9 3 2 3" xfId="317"/>
    <cellStyle name="常规 9 3 2 4" xfId="318"/>
    <cellStyle name="常规 9 3 3" xfId="319"/>
    <cellStyle name="常规 9 3 3 2" xfId="320"/>
    <cellStyle name="常规 9 3 4" xfId="321"/>
    <cellStyle name="常规 9 3 5" xfId="322"/>
    <cellStyle name="常规 9 4" xfId="323"/>
    <cellStyle name="常规 9 4 2" xfId="324"/>
    <cellStyle name="常规 9 4 2 2" xfId="325"/>
    <cellStyle name="常规 9 4 2 2 2" xfId="326"/>
    <cellStyle name="常规 9 4 2 3" xfId="327"/>
    <cellStyle name="常规 9 4 3" xfId="328"/>
    <cellStyle name="常规 9 4 3 2" xfId="329"/>
    <cellStyle name="常规 9 4 4" xfId="330"/>
    <cellStyle name="常规 9 4 5" xfId="331"/>
    <cellStyle name="常规 9 5" xfId="332"/>
    <cellStyle name="常规 9 5 2" xfId="333"/>
    <cellStyle name="常规 9 6" xfId="334"/>
    <cellStyle name="常规 9 7" xfId="335"/>
    <cellStyle name="Hyperlink" xfId="336"/>
    <cellStyle name="好" xfId="337"/>
    <cellStyle name="汇总" xfId="338"/>
    <cellStyle name="Currency" xfId="339"/>
    <cellStyle name="Currency [0]" xfId="340"/>
    <cellStyle name="计算" xfId="341"/>
    <cellStyle name="检查单元格" xfId="342"/>
    <cellStyle name="解释性文本" xfId="343"/>
    <cellStyle name="警告文本" xfId="344"/>
    <cellStyle name="链接单元格" xfId="345"/>
    <cellStyle name="Comma" xfId="346"/>
    <cellStyle name="千位分隔 2" xfId="347"/>
    <cellStyle name="Comma [0]" xfId="348"/>
    <cellStyle name="千位分隔[0] 2" xfId="349"/>
    <cellStyle name="千位分隔[0] 3" xfId="350"/>
    <cellStyle name="千位分隔[0] 5" xfId="351"/>
    <cellStyle name="强调文字颜色 1" xfId="352"/>
    <cellStyle name="强调文字颜色 2" xfId="353"/>
    <cellStyle name="强调文字颜色 3" xfId="354"/>
    <cellStyle name="强调文字颜色 4" xfId="355"/>
    <cellStyle name="强调文字颜色 5" xfId="356"/>
    <cellStyle name="强调文字颜色 6" xfId="357"/>
    <cellStyle name="适中" xfId="358"/>
    <cellStyle name="输出" xfId="359"/>
    <cellStyle name="输入" xfId="360"/>
    <cellStyle name="Followed Hyperlink" xfId="361"/>
    <cellStyle name="注释" xfId="3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L15" sqref="L15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22.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="47" customFormat="1" ht="9" customHeight="1"/>
    <row r="4" spans="1:12" s="48" customFormat="1" ht="24.75" customHeight="1">
      <c r="A4" s="49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49" t="s">
        <v>3</v>
      </c>
      <c r="L4" s="49" t="s">
        <v>4</v>
      </c>
    </row>
    <row r="5" spans="1:12" s="48" customFormat="1" ht="24.75" customHeight="1">
      <c r="A5" s="49" t="s">
        <v>5</v>
      </c>
      <c r="B5" s="66" t="s">
        <v>6</v>
      </c>
      <c r="C5" s="66"/>
      <c r="D5" s="66"/>
      <c r="E5" s="66"/>
      <c r="F5" s="66"/>
      <c r="G5" s="66"/>
      <c r="H5" s="66"/>
      <c r="I5" s="66"/>
      <c r="J5" s="66"/>
      <c r="K5" s="49" t="s">
        <v>224</v>
      </c>
      <c r="L5" s="49"/>
    </row>
    <row r="6" spans="1:12" s="48" customFormat="1" ht="24.75" customHeight="1">
      <c r="A6" s="49" t="s">
        <v>7</v>
      </c>
      <c r="B6" s="66" t="s">
        <v>8</v>
      </c>
      <c r="C6" s="66"/>
      <c r="D6" s="66"/>
      <c r="E6" s="66"/>
      <c r="F6" s="66"/>
      <c r="G6" s="66"/>
      <c r="H6" s="66"/>
      <c r="I6" s="66"/>
      <c r="J6" s="66"/>
      <c r="K6" s="49" t="s">
        <v>224</v>
      </c>
      <c r="L6" s="49"/>
    </row>
    <row r="7" spans="1:12" s="48" customFormat="1" ht="24.75" customHeight="1">
      <c r="A7" s="49" t="s">
        <v>9</v>
      </c>
      <c r="B7" s="66" t="s">
        <v>10</v>
      </c>
      <c r="C7" s="66"/>
      <c r="D7" s="66"/>
      <c r="E7" s="66"/>
      <c r="F7" s="66"/>
      <c r="G7" s="66"/>
      <c r="H7" s="66"/>
      <c r="I7" s="66"/>
      <c r="J7" s="66"/>
      <c r="K7" s="49" t="s">
        <v>224</v>
      </c>
      <c r="L7" s="49"/>
    </row>
    <row r="8" spans="1:12" s="48" customFormat="1" ht="24.75" customHeight="1">
      <c r="A8" s="49" t="s">
        <v>11</v>
      </c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49" t="s">
        <v>224</v>
      </c>
      <c r="L8" s="49"/>
    </row>
    <row r="9" spans="1:12" s="48" customFormat="1" ht="24.75" customHeight="1">
      <c r="A9" s="49" t="s">
        <v>13</v>
      </c>
      <c r="B9" s="66" t="s">
        <v>14</v>
      </c>
      <c r="C9" s="66"/>
      <c r="D9" s="66"/>
      <c r="E9" s="66"/>
      <c r="F9" s="66"/>
      <c r="G9" s="66"/>
      <c r="H9" s="66"/>
      <c r="I9" s="66"/>
      <c r="J9" s="66"/>
      <c r="K9" s="49" t="s">
        <v>224</v>
      </c>
      <c r="L9" s="49"/>
    </row>
    <row r="10" spans="1:12" s="48" customFormat="1" ht="24.75" customHeight="1">
      <c r="A10" s="49" t="s">
        <v>15</v>
      </c>
      <c r="B10" s="66" t="s">
        <v>16</v>
      </c>
      <c r="C10" s="66"/>
      <c r="D10" s="66"/>
      <c r="E10" s="66"/>
      <c r="F10" s="66"/>
      <c r="G10" s="66"/>
      <c r="H10" s="66"/>
      <c r="I10" s="66"/>
      <c r="J10" s="66"/>
      <c r="K10" s="49" t="s">
        <v>224</v>
      </c>
      <c r="L10" s="49"/>
    </row>
    <row r="11" spans="1:12" s="48" customFormat="1" ht="24.75" customHeight="1">
      <c r="A11" s="49" t="s">
        <v>17</v>
      </c>
      <c r="B11" s="66" t="s">
        <v>18</v>
      </c>
      <c r="C11" s="66"/>
      <c r="D11" s="66"/>
      <c r="E11" s="66"/>
      <c r="F11" s="66"/>
      <c r="G11" s="66"/>
      <c r="H11" s="66"/>
      <c r="I11" s="66"/>
      <c r="J11" s="66"/>
      <c r="K11" s="49" t="s">
        <v>224</v>
      </c>
      <c r="L11" s="49"/>
    </row>
    <row r="12" spans="1:12" s="48" customFormat="1" ht="24.75" customHeight="1">
      <c r="A12" s="49" t="s">
        <v>19</v>
      </c>
      <c r="B12" s="66" t="s">
        <v>20</v>
      </c>
      <c r="C12" s="66"/>
      <c r="D12" s="66"/>
      <c r="E12" s="66"/>
      <c r="F12" s="66"/>
      <c r="G12" s="66"/>
      <c r="H12" s="66"/>
      <c r="I12" s="66"/>
      <c r="J12" s="66"/>
      <c r="K12" s="49" t="s">
        <v>225</v>
      </c>
      <c r="L12" s="49" t="s">
        <v>248</v>
      </c>
    </row>
    <row r="13" spans="1:12" s="48" customFormat="1" ht="24.75" customHeight="1">
      <c r="A13" s="49" t="s">
        <v>21</v>
      </c>
      <c r="B13" s="66" t="s">
        <v>22</v>
      </c>
      <c r="C13" s="66"/>
      <c r="D13" s="66"/>
      <c r="E13" s="66"/>
      <c r="F13" s="66"/>
      <c r="G13" s="66"/>
      <c r="H13" s="66"/>
      <c r="I13" s="66"/>
      <c r="J13" s="66"/>
      <c r="K13" s="49" t="s">
        <v>224</v>
      </c>
      <c r="L13" s="49"/>
    </row>
    <row r="14" spans="1:12" s="48" customFormat="1" ht="24.75" customHeight="1">
      <c r="A14" s="49" t="s">
        <v>23</v>
      </c>
      <c r="B14" s="66" t="s">
        <v>24</v>
      </c>
      <c r="C14" s="66"/>
      <c r="D14" s="66"/>
      <c r="E14" s="66"/>
      <c r="F14" s="66"/>
      <c r="G14" s="66"/>
      <c r="H14" s="66"/>
      <c r="I14" s="66"/>
      <c r="J14" s="66"/>
      <c r="K14" s="49" t="s">
        <v>225</v>
      </c>
      <c r="L14" s="49" t="s">
        <v>249</v>
      </c>
    </row>
    <row r="15" spans="1:12" s="48" customFormat="1" ht="24.75" customHeight="1">
      <c r="A15" s="49" t="s">
        <v>25</v>
      </c>
      <c r="B15" s="66" t="s">
        <v>26</v>
      </c>
      <c r="C15" s="66"/>
      <c r="D15" s="66"/>
      <c r="E15" s="66"/>
      <c r="F15" s="66"/>
      <c r="G15" s="66"/>
      <c r="H15" s="66"/>
      <c r="I15" s="66"/>
      <c r="J15" s="66"/>
      <c r="K15" s="49" t="s">
        <v>224</v>
      </c>
      <c r="L15" s="49"/>
    </row>
  </sheetData>
  <sheetProtection/>
  <mergeCells count="13">
    <mergeCell ref="A1:L1"/>
    <mergeCell ref="B4:J4"/>
    <mergeCell ref="B5:J5"/>
    <mergeCell ref="B6:J6"/>
    <mergeCell ref="B7:J7"/>
    <mergeCell ref="B8:J8"/>
    <mergeCell ref="B15:J15"/>
    <mergeCell ref="B9:J9"/>
    <mergeCell ref="B10:J10"/>
    <mergeCell ref="B11:J11"/>
    <mergeCell ref="B12:J12"/>
    <mergeCell ref="B13:J13"/>
    <mergeCell ref="B14:J14"/>
  </mergeCells>
  <printOptions/>
  <pageMargins left="0.75" right="0.75" top="1" bottom="1" header="0.5" footer="0.5"/>
  <pageSetup fitToHeight="0" fitToWidth="1" horizontalDpi="600" verticalDpi="600" orientation="landscape" paperSize="9" scale="8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">
      <selection activeCell="F6" sqref="F6:F1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3" t="s">
        <v>19</v>
      </c>
      <c r="B1" s="14"/>
      <c r="C1" s="14"/>
      <c r="D1" s="14"/>
      <c r="E1" s="14"/>
      <c r="F1" s="15"/>
    </row>
    <row r="2" spans="1:6" ht="22.5" customHeight="1">
      <c r="A2" s="16" t="s">
        <v>20</v>
      </c>
      <c r="B2" s="17"/>
      <c r="C2" s="17"/>
      <c r="D2" s="17"/>
      <c r="E2" s="17"/>
      <c r="F2" s="17"/>
    </row>
    <row r="3" spans="1:6" ht="22.5" customHeight="1">
      <c r="A3" s="68"/>
      <c r="B3" s="68"/>
      <c r="C3" s="18"/>
      <c r="D3" s="18"/>
      <c r="E3" s="19"/>
      <c r="F3" s="20" t="s">
        <v>27</v>
      </c>
    </row>
    <row r="4" spans="1:6" ht="22.5" customHeight="1">
      <c r="A4" s="69" t="s">
        <v>28</v>
      </c>
      <c r="B4" s="69"/>
      <c r="C4" s="69" t="s">
        <v>29</v>
      </c>
      <c r="D4" s="69"/>
      <c r="E4" s="69"/>
      <c r="F4" s="69"/>
    </row>
    <row r="5" spans="1:6" ht="22.5" customHeight="1">
      <c r="A5" s="21" t="s">
        <v>30</v>
      </c>
      <c r="B5" s="21" t="s">
        <v>31</v>
      </c>
      <c r="C5" s="21" t="s">
        <v>32</v>
      </c>
      <c r="D5" s="22" t="s">
        <v>31</v>
      </c>
      <c r="E5" s="21" t="s">
        <v>33</v>
      </c>
      <c r="F5" s="21" t="s">
        <v>31</v>
      </c>
    </row>
    <row r="6" spans="1:6" ht="22.5" customHeight="1">
      <c r="A6" s="23" t="s">
        <v>134</v>
      </c>
      <c r="B6" s="24"/>
      <c r="C6" s="25" t="s">
        <v>135</v>
      </c>
      <c r="D6" s="26"/>
      <c r="E6" s="27" t="s">
        <v>136</v>
      </c>
      <c r="F6" s="26"/>
    </row>
    <row r="7" spans="1:6" ht="22.5" customHeight="1">
      <c r="A7" s="28"/>
      <c r="B7" s="24"/>
      <c r="C7" s="25" t="s">
        <v>137</v>
      </c>
      <c r="D7" s="26"/>
      <c r="E7" s="29" t="s">
        <v>138</v>
      </c>
      <c r="F7" s="50"/>
    </row>
    <row r="8" spans="1:8" ht="22.5" customHeight="1">
      <c r="A8" s="28"/>
      <c r="B8" s="24"/>
      <c r="C8" s="25" t="s">
        <v>139</v>
      </c>
      <c r="D8" s="26"/>
      <c r="E8" s="29" t="s">
        <v>140</v>
      </c>
      <c r="F8" s="50"/>
      <c r="H8" s="1"/>
    </row>
    <row r="9" spans="1:6" ht="22.5" customHeight="1">
      <c r="A9" s="23"/>
      <c r="B9" s="24"/>
      <c r="C9" s="25" t="s">
        <v>141</v>
      </c>
      <c r="D9" s="26"/>
      <c r="E9" s="29" t="s">
        <v>142</v>
      </c>
      <c r="F9" s="26"/>
    </row>
    <row r="10" spans="1:7" ht="22.5" customHeight="1">
      <c r="A10" s="23"/>
      <c r="B10" s="24"/>
      <c r="C10" s="25" t="s">
        <v>143</v>
      </c>
      <c r="D10" s="26"/>
      <c r="E10" s="29" t="s">
        <v>144</v>
      </c>
      <c r="F10" s="26"/>
      <c r="G10" s="1"/>
    </row>
    <row r="11" spans="1:7" ht="22.5" customHeight="1">
      <c r="A11" s="28"/>
      <c r="B11" s="24"/>
      <c r="C11" s="25" t="s">
        <v>145</v>
      </c>
      <c r="D11" s="26"/>
      <c r="E11" s="29" t="s">
        <v>146</v>
      </c>
      <c r="F11" s="50"/>
      <c r="G11" s="1"/>
    </row>
    <row r="12" spans="1:7" ht="22.5" customHeight="1">
      <c r="A12" s="28"/>
      <c r="B12" s="24"/>
      <c r="C12" s="25" t="s">
        <v>147</v>
      </c>
      <c r="D12" s="26"/>
      <c r="E12" s="29" t="s">
        <v>138</v>
      </c>
      <c r="F12" s="26"/>
      <c r="G12" s="1"/>
    </row>
    <row r="13" spans="1:7" ht="22.5" customHeight="1">
      <c r="A13" s="30"/>
      <c r="B13" s="24"/>
      <c r="C13" s="25" t="s">
        <v>148</v>
      </c>
      <c r="D13" s="26"/>
      <c r="E13" s="29" t="s">
        <v>140</v>
      </c>
      <c r="F13" s="26"/>
      <c r="G13" s="1"/>
    </row>
    <row r="14" spans="1:6" ht="22.5" customHeight="1">
      <c r="A14" s="30"/>
      <c r="B14" s="24"/>
      <c r="C14" s="25" t="s">
        <v>149</v>
      </c>
      <c r="D14" s="26"/>
      <c r="E14" s="29" t="s">
        <v>142</v>
      </c>
      <c r="F14" s="26"/>
    </row>
    <row r="15" spans="1:6" ht="22.5" customHeight="1">
      <c r="A15" s="30"/>
      <c r="B15" s="24"/>
      <c r="C15" s="25" t="s">
        <v>150</v>
      </c>
      <c r="D15" s="26"/>
      <c r="E15" s="29" t="s">
        <v>151</v>
      </c>
      <c r="F15" s="26"/>
    </row>
    <row r="16" spans="1:8" ht="22.5" customHeight="1">
      <c r="A16" s="6"/>
      <c r="B16" s="31"/>
      <c r="C16" s="25" t="s">
        <v>152</v>
      </c>
      <c r="D16" s="26"/>
      <c r="E16" s="29" t="s">
        <v>153</v>
      </c>
      <c r="F16" s="26"/>
      <c r="H16" s="1"/>
    </row>
    <row r="17" spans="1:6" ht="22.5" customHeight="1">
      <c r="A17" s="7"/>
      <c r="B17" s="31"/>
      <c r="C17" s="25" t="s">
        <v>154</v>
      </c>
      <c r="D17" s="26"/>
      <c r="E17" s="29" t="s">
        <v>155</v>
      </c>
      <c r="F17" s="26"/>
    </row>
    <row r="18" spans="1:6" ht="22.5" customHeight="1">
      <c r="A18" s="7"/>
      <c r="B18" s="31"/>
      <c r="C18" s="25" t="s">
        <v>156</v>
      </c>
      <c r="D18" s="26"/>
      <c r="E18" s="29" t="s">
        <v>157</v>
      </c>
      <c r="F18" s="26"/>
    </row>
    <row r="19" spans="1:6" ht="22.5" customHeight="1">
      <c r="A19" s="30"/>
      <c r="B19" s="31"/>
      <c r="C19" s="25" t="s">
        <v>158</v>
      </c>
      <c r="D19" s="26"/>
      <c r="E19" s="29" t="s">
        <v>159</v>
      </c>
      <c r="F19" s="26"/>
    </row>
    <row r="20" spans="1:6" ht="22.5" customHeight="1">
      <c r="A20" s="30"/>
      <c r="B20" s="24"/>
      <c r="C20" s="25" t="s">
        <v>160</v>
      </c>
      <c r="D20" s="26"/>
      <c r="E20" s="29" t="s">
        <v>161</v>
      </c>
      <c r="F20" s="26"/>
    </row>
    <row r="21" spans="1:6" ht="22.5" customHeight="1">
      <c r="A21" s="6"/>
      <c r="B21" s="24"/>
      <c r="C21" s="7"/>
      <c r="D21" s="26"/>
      <c r="E21" s="29" t="s">
        <v>162</v>
      </c>
      <c r="F21" s="26"/>
    </row>
    <row r="22" spans="1:6" ht="18" customHeight="1">
      <c r="A22" s="7"/>
      <c r="B22" s="24"/>
      <c r="C22" s="7"/>
      <c r="D22" s="26"/>
      <c r="E22" s="32" t="s">
        <v>163</v>
      </c>
      <c r="F22" s="26"/>
    </row>
    <row r="23" spans="1:6" ht="19.5" customHeight="1">
      <c r="A23" s="7"/>
      <c r="B23" s="24"/>
      <c r="C23" s="7"/>
      <c r="D23" s="26"/>
      <c r="E23" s="32" t="s">
        <v>164</v>
      </c>
      <c r="F23" s="26"/>
    </row>
    <row r="24" spans="1:6" ht="21.75" customHeight="1">
      <c r="A24" s="7"/>
      <c r="B24" s="24"/>
      <c r="C24" s="25"/>
      <c r="D24" s="33"/>
      <c r="E24" s="32" t="s">
        <v>165</v>
      </c>
      <c r="F24" s="26"/>
    </row>
    <row r="25" spans="1:6" ht="23.25" customHeight="1">
      <c r="A25" s="7"/>
      <c r="B25" s="24"/>
      <c r="C25" s="25"/>
      <c r="D25" s="33"/>
      <c r="E25" s="23"/>
      <c r="F25" s="34"/>
    </row>
    <row r="26" spans="1:6" ht="18" customHeight="1">
      <c r="A26" s="22" t="s">
        <v>91</v>
      </c>
      <c r="B26" s="31">
        <f>SUM(B6,B9,B10,B12,B13,B14,B15)</f>
        <v>0</v>
      </c>
      <c r="C26" s="22" t="s">
        <v>92</v>
      </c>
      <c r="D26" s="33">
        <f>SUM(D6:D20)</f>
        <v>0</v>
      </c>
      <c r="E26" s="22" t="s">
        <v>92</v>
      </c>
      <c r="F26" s="34">
        <f>SUM(F6,F11,F21,F22,F23)</f>
        <v>0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showZeros="0" zoomScalePageLayoutView="0" workbookViewId="0" topLeftCell="A1">
      <selection activeCell="D27" sqref="D27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 t="s">
        <v>21</v>
      </c>
    </row>
    <row r="2" spans="1:4" ht="28.5" customHeight="1">
      <c r="A2" s="9" t="s">
        <v>22</v>
      </c>
      <c r="B2" s="9"/>
      <c r="C2" s="9"/>
      <c r="D2" s="9"/>
    </row>
    <row r="3" ht="22.5" customHeight="1">
      <c r="D3" s="8" t="s">
        <v>27</v>
      </c>
    </row>
    <row r="4" spans="1:4" ht="22.5" customHeight="1">
      <c r="A4" s="10" t="s">
        <v>102</v>
      </c>
      <c r="B4" s="3" t="s">
        <v>166</v>
      </c>
      <c r="C4" s="10" t="s">
        <v>167</v>
      </c>
      <c r="D4" s="10" t="s">
        <v>168</v>
      </c>
    </row>
    <row r="5" spans="1:4" ht="40.5" customHeight="1">
      <c r="A5" s="4" t="s">
        <v>117</v>
      </c>
      <c r="B5" s="51"/>
      <c r="C5" s="52"/>
      <c r="D5" s="53"/>
    </row>
    <row r="6" spans="1:4" ht="12.75" customHeight="1">
      <c r="A6" s="57">
        <v>207001</v>
      </c>
      <c r="B6" s="59" t="s">
        <v>206</v>
      </c>
      <c r="C6" s="60">
        <v>6.15</v>
      </c>
      <c r="D6" s="61"/>
    </row>
    <row r="7" spans="1:4" ht="12.75" customHeight="1">
      <c r="A7" s="57">
        <v>207001</v>
      </c>
      <c r="B7" s="59" t="s">
        <v>210</v>
      </c>
      <c r="C7" s="60">
        <v>91.44</v>
      </c>
      <c r="D7" s="62" t="s">
        <v>201</v>
      </c>
    </row>
    <row r="8" spans="1:4" ht="12.75" customHeight="1">
      <c r="A8" s="57">
        <v>207001</v>
      </c>
      <c r="B8" s="59" t="s">
        <v>211</v>
      </c>
      <c r="C8" s="60">
        <v>30</v>
      </c>
      <c r="D8" s="61"/>
    </row>
    <row r="9" spans="1:4" ht="12.75" customHeight="1">
      <c r="A9" s="57">
        <v>207001</v>
      </c>
      <c r="B9" s="59" t="s">
        <v>212</v>
      </c>
      <c r="C9" s="60">
        <v>93.21</v>
      </c>
      <c r="D9" s="61"/>
    </row>
    <row r="10" spans="1:4" ht="12.75" customHeight="1">
      <c r="A10" s="57">
        <v>207001</v>
      </c>
      <c r="B10" s="59" t="s">
        <v>213</v>
      </c>
      <c r="C10" s="60">
        <v>30</v>
      </c>
      <c r="D10" s="61"/>
    </row>
    <row r="11" spans="1:4" ht="12.75" customHeight="1">
      <c r="A11" s="57">
        <v>207001</v>
      </c>
      <c r="B11" s="59" t="s">
        <v>214</v>
      </c>
      <c r="C11" s="60">
        <v>386</v>
      </c>
      <c r="D11" s="61"/>
    </row>
    <row r="12" spans="1:4" ht="12.75" customHeight="1">
      <c r="A12" s="57">
        <v>207001</v>
      </c>
      <c r="B12" s="59" t="s">
        <v>215</v>
      </c>
      <c r="C12" s="60">
        <v>54.3</v>
      </c>
      <c r="D12" s="59"/>
    </row>
    <row r="13" spans="1:4" ht="12.75" customHeight="1">
      <c r="A13" s="57">
        <v>207001</v>
      </c>
      <c r="B13" s="59" t="s">
        <v>216</v>
      </c>
      <c r="C13" s="60">
        <v>153</v>
      </c>
      <c r="D13" s="59"/>
    </row>
    <row r="14" spans="1:4" ht="12.75" customHeight="1">
      <c r="A14" s="57">
        <v>207001</v>
      </c>
      <c r="B14" s="59" t="s">
        <v>217</v>
      </c>
      <c r="C14" s="60">
        <v>26.1</v>
      </c>
      <c r="D14" s="61"/>
    </row>
    <row r="15" spans="1:4" ht="12.75" customHeight="1">
      <c r="A15" s="57">
        <v>207001</v>
      </c>
      <c r="B15" s="59" t="s">
        <v>218</v>
      </c>
      <c r="C15" s="60">
        <v>260.42</v>
      </c>
      <c r="D15" s="61"/>
    </row>
    <row r="16" spans="1:4" ht="12.75" customHeight="1">
      <c r="A16" s="57">
        <v>207001</v>
      </c>
      <c r="B16" s="59" t="s">
        <v>219</v>
      </c>
      <c r="C16" s="60">
        <v>6</v>
      </c>
      <c r="D16" s="61"/>
    </row>
    <row r="17" spans="1:4" ht="12.75" customHeight="1">
      <c r="A17" s="57">
        <v>207001</v>
      </c>
      <c r="B17" s="59" t="s">
        <v>220</v>
      </c>
      <c r="C17" s="60">
        <v>5</v>
      </c>
      <c r="D17" s="61"/>
    </row>
    <row r="18" spans="1:4" ht="12.75" customHeight="1">
      <c r="A18" s="57">
        <v>207001</v>
      </c>
      <c r="B18" s="59" t="s">
        <v>221</v>
      </c>
      <c r="C18" s="60">
        <v>8</v>
      </c>
      <c r="D18" s="61"/>
    </row>
    <row r="19" spans="1:4" ht="12.75" customHeight="1">
      <c r="A19" s="57">
        <v>207001</v>
      </c>
      <c r="B19" s="59" t="s">
        <v>222</v>
      </c>
      <c r="C19" s="60">
        <v>5</v>
      </c>
      <c r="D19" s="61"/>
    </row>
    <row r="20" spans="1:4" ht="12.75" customHeight="1">
      <c r="A20" s="57">
        <v>207001</v>
      </c>
      <c r="B20" s="62" t="s">
        <v>202</v>
      </c>
      <c r="C20" s="60">
        <v>3</v>
      </c>
      <c r="D20" s="61"/>
    </row>
    <row r="21" spans="1:4" ht="12.75" customHeight="1">
      <c r="A21" s="57">
        <v>207001</v>
      </c>
      <c r="B21" s="62" t="s">
        <v>203</v>
      </c>
      <c r="C21" s="60">
        <v>3.9</v>
      </c>
      <c r="D21" s="61"/>
    </row>
    <row r="22" spans="1:4" ht="12.75" customHeight="1">
      <c r="A22" s="57">
        <v>207001</v>
      </c>
      <c r="B22" s="59" t="s">
        <v>204</v>
      </c>
      <c r="C22" s="60">
        <v>1.2</v>
      </c>
      <c r="D22" s="61"/>
    </row>
    <row r="23" spans="1:4" ht="12.75" customHeight="1">
      <c r="A23" s="57">
        <v>207001</v>
      </c>
      <c r="B23" s="59" t="s">
        <v>205</v>
      </c>
      <c r="C23" s="60">
        <v>33</v>
      </c>
      <c r="D23" s="61"/>
    </row>
    <row r="24" spans="1:4" ht="12.75" customHeight="1">
      <c r="A24" s="57">
        <v>207001</v>
      </c>
      <c r="B24" s="59" t="s">
        <v>207</v>
      </c>
      <c r="C24" s="60">
        <v>9.7</v>
      </c>
      <c r="D24" s="61"/>
    </row>
    <row r="25" spans="1:4" ht="12.75" customHeight="1">
      <c r="A25" s="57">
        <v>207001</v>
      </c>
      <c r="B25" s="59" t="s">
        <v>208</v>
      </c>
      <c r="C25" s="60">
        <v>60</v>
      </c>
      <c r="D25" s="61"/>
    </row>
    <row r="26" spans="1:4" ht="12.75" customHeight="1">
      <c r="A26" s="57">
        <v>207001</v>
      </c>
      <c r="B26" s="59" t="s">
        <v>223</v>
      </c>
      <c r="C26" s="60">
        <v>10</v>
      </c>
      <c r="D26" s="61"/>
    </row>
    <row r="27" spans="1:4" ht="12.75" customHeight="1">
      <c r="A27" s="57"/>
      <c r="B27" s="59" t="s">
        <v>247</v>
      </c>
      <c r="C27" s="60">
        <f>SUM(C6:C26)</f>
        <v>1275.42</v>
      </c>
      <c r="D27" s="61"/>
    </row>
  </sheetData>
  <sheetProtection/>
  <printOptions horizontalCentered="1"/>
  <pageMargins left="0.59" right="0.59" top="0.79" bottom="0.79" header="0.5" footer="0.5"/>
  <pageSetup fitToHeight="10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zoomScalePageLayoutView="0" workbookViewId="0" topLeftCell="A1">
      <selection activeCell="K20" sqref="K20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1" t="s">
        <v>23</v>
      </c>
    </row>
    <row r="2" spans="1:14" ht="23.25" customHeight="1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2"/>
    </row>
    <row r="3" ht="26.25" customHeight="1">
      <c r="N3" s="8" t="s">
        <v>27</v>
      </c>
    </row>
    <row r="4" spans="1:14" ht="18" customHeight="1">
      <c r="A4" s="70" t="s">
        <v>169</v>
      </c>
      <c r="B4" s="70"/>
      <c r="C4" s="70"/>
      <c r="D4" s="70" t="s">
        <v>102</v>
      </c>
      <c r="E4" s="78" t="s">
        <v>170</v>
      </c>
      <c r="F4" s="70" t="s">
        <v>171</v>
      </c>
      <c r="G4" s="73" t="s">
        <v>172</v>
      </c>
      <c r="H4" s="75" t="s">
        <v>173</v>
      </c>
      <c r="I4" s="70" t="s">
        <v>174</v>
      </c>
      <c r="J4" s="70" t="s">
        <v>132</v>
      </c>
      <c r="K4" s="70"/>
      <c r="L4" s="76" t="s">
        <v>175</v>
      </c>
      <c r="M4" s="70" t="s">
        <v>176</v>
      </c>
      <c r="N4" s="72" t="s">
        <v>177</v>
      </c>
    </row>
    <row r="5" spans="1:14" ht="18" customHeight="1">
      <c r="A5" s="10" t="s">
        <v>178</v>
      </c>
      <c r="B5" s="10" t="s">
        <v>179</v>
      </c>
      <c r="C5" s="10" t="s">
        <v>180</v>
      </c>
      <c r="D5" s="70"/>
      <c r="E5" s="78"/>
      <c r="F5" s="70"/>
      <c r="G5" s="74"/>
      <c r="H5" s="75"/>
      <c r="I5" s="70"/>
      <c r="J5" s="2" t="s">
        <v>178</v>
      </c>
      <c r="K5" s="2" t="s">
        <v>179</v>
      </c>
      <c r="L5" s="77"/>
      <c r="M5" s="70"/>
      <c r="N5" s="72"/>
    </row>
    <row r="6" spans="1:14" ht="12.75" customHeight="1">
      <c r="A6" s="4" t="s">
        <v>117</v>
      </c>
      <c r="B6" s="4" t="s">
        <v>117</v>
      </c>
      <c r="C6" s="4" t="s">
        <v>117</v>
      </c>
      <c r="D6" s="4" t="s">
        <v>117</v>
      </c>
      <c r="E6" s="4" t="s">
        <v>117</v>
      </c>
      <c r="F6" s="11" t="s">
        <v>117</v>
      </c>
      <c r="G6" s="4" t="s">
        <v>117</v>
      </c>
      <c r="H6" s="4" t="s">
        <v>117</v>
      </c>
      <c r="I6" s="4" t="s">
        <v>117</v>
      </c>
      <c r="J6" s="4" t="s">
        <v>117</v>
      </c>
      <c r="K6" s="4" t="s">
        <v>117</v>
      </c>
      <c r="L6" s="4" t="s">
        <v>117</v>
      </c>
      <c r="M6" s="4" t="s">
        <v>117</v>
      </c>
      <c r="N6" s="4" t="s">
        <v>117</v>
      </c>
    </row>
    <row r="7" spans="1:14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 customHeight="1">
      <c r="A8" s="6"/>
      <c r="B8" s="6"/>
      <c r="C8" s="6"/>
      <c r="D8" s="6"/>
      <c r="E8" s="6"/>
      <c r="F8" s="7"/>
      <c r="G8" s="7"/>
      <c r="H8" s="7"/>
      <c r="I8" s="6"/>
      <c r="J8" s="6"/>
      <c r="K8" s="6"/>
      <c r="L8" s="6"/>
      <c r="M8" s="6"/>
      <c r="N8" s="6"/>
    </row>
    <row r="9" spans="1:15" ht="12.75" customHeight="1">
      <c r="A9" s="6"/>
      <c r="B9" s="6"/>
      <c r="C9" s="6"/>
      <c r="D9" s="6"/>
      <c r="E9" s="7"/>
      <c r="F9" s="7"/>
      <c r="G9" s="7"/>
      <c r="H9" s="7"/>
      <c r="I9" s="6"/>
      <c r="J9" s="6"/>
      <c r="K9" s="6"/>
      <c r="L9" s="6"/>
      <c r="M9" s="6"/>
      <c r="N9" s="7"/>
      <c r="O9" s="1"/>
    </row>
    <row r="10" spans="1:15" ht="12.75" customHeight="1">
      <c r="A10" s="6"/>
      <c r="B10" s="6"/>
      <c r="C10" s="6"/>
      <c r="D10" s="6"/>
      <c r="E10" s="7"/>
      <c r="F10" s="7"/>
      <c r="G10" s="7"/>
      <c r="H10" s="7"/>
      <c r="I10" s="6"/>
      <c r="J10" s="6"/>
      <c r="K10" s="6"/>
      <c r="L10" s="6"/>
      <c r="M10" s="6"/>
      <c r="N10" s="7"/>
      <c r="O10" s="1"/>
    </row>
    <row r="11" spans="1:15" ht="12.75" customHeight="1">
      <c r="A11" s="6"/>
      <c r="B11" s="6"/>
      <c r="C11" s="6"/>
      <c r="D11" s="6"/>
      <c r="E11" s="7"/>
      <c r="F11" s="7"/>
      <c r="G11" s="7"/>
      <c r="H11" s="6"/>
      <c r="I11" s="6"/>
      <c r="J11" s="6"/>
      <c r="K11" s="6"/>
      <c r="L11" s="6"/>
      <c r="M11" s="6"/>
      <c r="N11" s="7"/>
      <c r="O11" s="1"/>
    </row>
    <row r="12" spans="1:15" ht="12.75" customHeight="1">
      <c r="A12" s="6"/>
      <c r="B12" s="6"/>
      <c r="C12" s="6"/>
      <c r="D12" s="6"/>
      <c r="E12" s="7"/>
      <c r="F12" s="7"/>
      <c r="G12" s="7"/>
      <c r="H12" s="6"/>
      <c r="I12" s="6"/>
      <c r="J12" s="6"/>
      <c r="K12" s="6"/>
      <c r="L12" s="6"/>
      <c r="M12" s="6"/>
      <c r="N12" s="7"/>
      <c r="O12" s="1"/>
    </row>
    <row r="13" spans="1:14" ht="12.75" customHeight="1">
      <c r="A13" s="7"/>
      <c r="B13" s="6"/>
      <c r="C13" s="6"/>
      <c r="D13" s="6"/>
      <c r="E13" s="7"/>
      <c r="F13" s="7"/>
      <c r="G13" s="7"/>
      <c r="H13" s="6"/>
      <c r="I13" s="6"/>
      <c r="J13" s="6"/>
      <c r="K13" s="6"/>
      <c r="L13" s="6"/>
      <c r="M13" s="6"/>
      <c r="N13" s="6"/>
    </row>
    <row r="14" spans="1:14" ht="12.75" customHeight="1">
      <c r="A14" s="7"/>
      <c r="B14" s="7"/>
      <c r="C14" s="6"/>
      <c r="D14" s="6"/>
      <c r="E14" s="7"/>
      <c r="F14" s="7"/>
      <c r="G14" s="7"/>
      <c r="H14" s="6"/>
      <c r="I14" s="6"/>
      <c r="J14" s="6"/>
      <c r="K14" s="6"/>
      <c r="L14" s="6"/>
      <c r="M14" s="6"/>
      <c r="N14" s="6"/>
    </row>
    <row r="15" spans="3:13" ht="12.75" customHeight="1">
      <c r="C15" s="1"/>
      <c r="D15" s="1"/>
      <c r="H15" s="1"/>
      <c r="J15" s="1"/>
      <c r="M15" s="1"/>
    </row>
    <row r="16" ht="12.75" customHeight="1">
      <c r="M16" s="1"/>
    </row>
    <row r="17" ht="12.75" customHeight="1">
      <c r="M17" s="1"/>
    </row>
    <row r="18" ht="12.75" customHeight="1">
      <c r="M18" s="1"/>
    </row>
    <row r="19" ht="12.75" customHeight="1">
      <c r="M19" s="1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9" right="0.59" top="0.79" bottom="0.79" header="0.5" footer="0.5"/>
  <pageSetup fitToHeight="1000" fitToWidth="1" orientation="landscape" paperSize="9" scale="9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tabSelected="1" zoomScalePageLayoutView="0" workbookViewId="0" topLeftCell="A1">
      <selection activeCell="AA10" sqref="AA10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" t="s">
        <v>25</v>
      </c>
    </row>
    <row r="2" spans="1:29" ht="28.5" customHeight="1">
      <c r="A2" s="83" t="s">
        <v>26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ht="22.5" customHeight="1">
      <c r="AC3" s="8" t="s">
        <v>27</v>
      </c>
    </row>
    <row r="4" spans="1:29" ht="17.25" customHeight="1">
      <c r="A4" s="72" t="s">
        <v>102</v>
      </c>
      <c r="B4" s="72" t="s">
        <v>103</v>
      </c>
      <c r="C4" s="78" t="s">
        <v>181</v>
      </c>
      <c r="D4" s="84"/>
      <c r="E4" s="84"/>
      <c r="F4" s="84"/>
      <c r="G4" s="84"/>
      <c r="H4" s="84"/>
      <c r="I4" s="84"/>
      <c r="J4" s="84"/>
      <c r="K4" s="75"/>
      <c r="L4" s="78" t="s">
        <v>182</v>
      </c>
      <c r="M4" s="84"/>
      <c r="N4" s="84"/>
      <c r="O4" s="84"/>
      <c r="P4" s="84"/>
      <c r="Q4" s="84"/>
      <c r="R4" s="84"/>
      <c r="S4" s="84"/>
      <c r="T4" s="75"/>
      <c r="U4" s="78" t="s">
        <v>183</v>
      </c>
      <c r="V4" s="84"/>
      <c r="W4" s="84"/>
      <c r="X4" s="84"/>
      <c r="Y4" s="84"/>
      <c r="Z4" s="84"/>
      <c r="AA4" s="84"/>
      <c r="AB4" s="84"/>
      <c r="AC4" s="75"/>
    </row>
    <row r="5" spans="1:29" ht="17.25" customHeight="1">
      <c r="A5" s="72"/>
      <c r="B5" s="72"/>
      <c r="C5" s="80" t="s">
        <v>106</v>
      </c>
      <c r="D5" s="78" t="s">
        <v>184</v>
      </c>
      <c r="E5" s="84"/>
      <c r="F5" s="84"/>
      <c r="G5" s="84"/>
      <c r="H5" s="84"/>
      <c r="I5" s="75"/>
      <c r="J5" s="76" t="s">
        <v>185</v>
      </c>
      <c r="K5" s="76" t="s">
        <v>186</v>
      </c>
      <c r="L5" s="80" t="s">
        <v>106</v>
      </c>
      <c r="M5" s="78" t="s">
        <v>184</v>
      </c>
      <c r="N5" s="84"/>
      <c r="O5" s="84"/>
      <c r="P5" s="84"/>
      <c r="Q5" s="84"/>
      <c r="R5" s="75"/>
      <c r="S5" s="76" t="s">
        <v>185</v>
      </c>
      <c r="T5" s="76" t="s">
        <v>186</v>
      </c>
      <c r="U5" s="80" t="s">
        <v>106</v>
      </c>
      <c r="V5" s="78" t="s">
        <v>184</v>
      </c>
      <c r="W5" s="84"/>
      <c r="X5" s="84"/>
      <c r="Y5" s="84"/>
      <c r="Z5" s="84"/>
      <c r="AA5" s="75"/>
      <c r="AB5" s="76" t="s">
        <v>185</v>
      </c>
      <c r="AC5" s="76" t="s">
        <v>186</v>
      </c>
    </row>
    <row r="6" spans="1:29" ht="23.25" customHeight="1">
      <c r="A6" s="72"/>
      <c r="B6" s="72"/>
      <c r="C6" s="81"/>
      <c r="D6" s="70" t="s">
        <v>115</v>
      </c>
      <c r="E6" s="70" t="s">
        <v>187</v>
      </c>
      <c r="F6" s="70" t="s">
        <v>188</v>
      </c>
      <c r="G6" s="70" t="s">
        <v>189</v>
      </c>
      <c r="H6" s="70"/>
      <c r="I6" s="70"/>
      <c r="J6" s="79"/>
      <c r="K6" s="79"/>
      <c r="L6" s="81"/>
      <c r="M6" s="70" t="s">
        <v>115</v>
      </c>
      <c r="N6" s="70" t="s">
        <v>187</v>
      </c>
      <c r="O6" s="70" t="s">
        <v>188</v>
      </c>
      <c r="P6" s="70" t="s">
        <v>189</v>
      </c>
      <c r="Q6" s="70"/>
      <c r="R6" s="70"/>
      <c r="S6" s="79"/>
      <c r="T6" s="79"/>
      <c r="U6" s="81"/>
      <c r="V6" s="70" t="s">
        <v>115</v>
      </c>
      <c r="W6" s="70" t="s">
        <v>187</v>
      </c>
      <c r="X6" s="70" t="s">
        <v>188</v>
      </c>
      <c r="Y6" s="70" t="s">
        <v>189</v>
      </c>
      <c r="Z6" s="70"/>
      <c r="AA6" s="70"/>
      <c r="AB6" s="79"/>
      <c r="AC6" s="79"/>
    </row>
    <row r="7" spans="1:29" ht="26.25" customHeight="1">
      <c r="A7" s="72"/>
      <c r="B7" s="72"/>
      <c r="C7" s="82"/>
      <c r="D7" s="70"/>
      <c r="E7" s="70"/>
      <c r="F7" s="70"/>
      <c r="G7" s="3" t="s">
        <v>115</v>
      </c>
      <c r="H7" s="3" t="s">
        <v>190</v>
      </c>
      <c r="I7" s="3" t="s">
        <v>191</v>
      </c>
      <c r="J7" s="77"/>
      <c r="K7" s="77"/>
      <c r="L7" s="82"/>
      <c r="M7" s="70"/>
      <c r="N7" s="70"/>
      <c r="O7" s="70"/>
      <c r="P7" s="3" t="s">
        <v>115</v>
      </c>
      <c r="Q7" s="3" t="s">
        <v>190</v>
      </c>
      <c r="R7" s="3" t="s">
        <v>191</v>
      </c>
      <c r="S7" s="77"/>
      <c r="T7" s="77"/>
      <c r="U7" s="82"/>
      <c r="V7" s="70"/>
      <c r="W7" s="70"/>
      <c r="X7" s="70"/>
      <c r="Y7" s="3" t="s">
        <v>115</v>
      </c>
      <c r="Z7" s="3" t="s">
        <v>190</v>
      </c>
      <c r="AA7" s="3" t="s">
        <v>191</v>
      </c>
      <c r="AB7" s="77"/>
      <c r="AC7" s="77"/>
    </row>
    <row r="8" spans="1:29" ht="17.25" customHeight="1">
      <c r="A8" s="4" t="s">
        <v>117</v>
      </c>
      <c r="B8" s="4" t="s">
        <v>117</v>
      </c>
      <c r="C8" s="4">
        <v>1</v>
      </c>
      <c r="D8" s="5">
        <v>2</v>
      </c>
      <c r="E8" s="5">
        <v>3</v>
      </c>
      <c r="F8" s="5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 t="s">
        <v>192</v>
      </c>
      <c r="V8" s="4" t="s">
        <v>193</v>
      </c>
      <c r="W8" s="4" t="s">
        <v>194</v>
      </c>
      <c r="X8" s="4" t="s">
        <v>195</v>
      </c>
      <c r="Y8" s="4" t="s">
        <v>196</v>
      </c>
      <c r="Z8" s="4" t="s">
        <v>197</v>
      </c>
      <c r="AA8" s="4" t="s">
        <v>198</v>
      </c>
      <c r="AB8" s="4" t="s">
        <v>199</v>
      </c>
      <c r="AC8" s="4" t="s">
        <v>200</v>
      </c>
    </row>
    <row r="9" spans="1:29" ht="12.75" customHeight="1">
      <c r="A9" s="6">
        <v>207001</v>
      </c>
      <c r="B9" s="56" t="s">
        <v>226</v>
      </c>
      <c r="C9" s="6">
        <v>5.32</v>
      </c>
      <c r="D9" s="6">
        <v>5.32</v>
      </c>
      <c r="E9" s="6"/>
      <c r="F9" s="6">
        <v>0.36</v>
      </c>
      <c r="G9" s="6">
        <v>4.96</v>
      </c>
      <c r="H9" s="6"/>
      <c r="I9" s="6">
        <v>4.96</v>
      </c>
      <c r="J9" s="6"/>
      <c r="K9" s="6"/>
      <c r="L9" s="6">
        <f>O9+P9</f>
        <v>3</v>
      </c>
      <c r="M9" s="6"/>
      <c r="N9" s="6"/>
      <c r="O9" s="6">
        <v>0.49</v>
      </c>
      <c r="P9" s="6">
        <v>2.51</v>
      </c>
      <c r="Q9" s="6"/>
      <c r="R9" s="6">
        <v>2.51</v>
      </c>
      <c r="S9" s="6"/>
      <c r="T9" s="6"/>
      <c r="U9" s="6">
        <f>L9-C9</f>
        <v>-2.3200000000000003</v>
      </c>
      <c r="V9" s="6"/>
      <c r="W9" s="6"/>
      <c r="X9" s="6">
        <f>O9-F9</f>
        <v>0.13</v>
      </c>
      <c r="Y9" s="6">
        <f>P9-G9</f>
        <v>-2.45</v>
      </c>
      <c r="Z9" s="6"/>
      <c r="AA9" s="6">
        <f>R9-I9</f>
        <v>-2.45</v>
      </c>
      <c r="AB9" s="6"/>
      <c r="AC9" s="6"/>
    </row>
    <row r="10" spans="1:29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 customHeight="1">
      <c r="A13" s="7"/>
      <c r="B13" s="6"/>
      <c r="C13" s="7"/>
      <c r="D13" s="6"/>
      <c r="E13" s="6"/>
      <c r="F13" s="6"/>
      <c r="G13" s="6"/>
      <c r="H13" s="6"/>
      <c r="I13" s="6"/>
      <c r="J13" s="6"/>
      <c r="K13" s="6"/>
      <c r="L13" s="7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6"/>
      <c r="Y13" s="6"/>
      <c r="Z13" s="6"/>
      <c r="AA13" s="6"/>
      <c r="AB13" s="6"/>
      <c r="AC13" s="6"/>
    </row>
    <row r="14" spans="1:29" ht="12.75" customHeight="1">
      <c r="A14" s="7"/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7"/>
      <c r="N14" s="6"/>
      <c r="O14" s="6"/>
      <c r="P14" s="6"/>
      <c r="Q14" s="6"/>
      <c r="R14" s="6"/>
      <c r="S14" s="6"/>
      <c r="T14" s="6"/>
      <c r="U14" s="6"/>
      <c r="V14" s="7"/>
      <c r="W14" s="6"/>
      <c r="X14" s="6"/>
      <c r="Y14" s="6"/>
      <c r="Z14" s="6"/>
      <c r="AA14" s="6"/>
      <c r="AB14" s="6"/>
      <c r="AC14" s="6"/>
    </row>
    <row r="15" spans="1:29" ht="12.75" customHeight="1">
      <c r="A15" s="7"/>
      <c r="B15" s="7"/>
      <c r="C15" s="7"/>
      <c r="D15" s="7"/>
      <c r="E15" s="6"/>
      <c r="F15" s="6"/>
      <c r="G15" s="6"/>
      <c r="H15" s="6"/>
      <c r="I15" s="6"/>
      <c r="J15" s="6"/>
      <c r="K15" s="6"/>
      <c r="L15" s="7"/>
      <c r="M15" s="7"/>
      <c r="N15" s="6"/>
      <c r="O15" s="6"/>
      <c r="P15" s="6"/>
      <c r="Q15" s="6"/>
      <c r="R15" s="6"/>
      <c r="S15" s="6"/>
      <c r="T15" s="6"/>
      <c r="U15" s="7"/>
      <c r="V15" s="7"/>
      <c r="W15" s="6"/>
      <c r="X15" s="6"/>
      <c r="Y15" s="6"/>
      <c r="Z15" s="6"/>
      <c r="AA15" s="6"/>
      <c r="AB15" s="6"/>
      <c r="AC15" s="6"/>
    </row>
    <row r="16" spans="1:29" ht="12.75" customHeight="1">
      <c r="A16" s="7"/>
      <c r="B16" s="7"/>
      <c r="C16" s="7"/>
      <c r="D16" s="7"/>
      <c r="E16" s="7"/>
      <c r="F16" s="6"/>
      <c r="G16" s="6"/>
      <c r="H16" s="6"/>
      <c r="I16" s="6"/>
      <c r="J16" s="6"/>
      <c r="K16" s="6"/>
      <c r="L16" s="7"/>
      <c r="M16" s="7"/>
      <c r="N16" s="7"/>
      <c r="O16" s="6"/>
      <c r="P16" s="6"/>
      <c r="Q16" s="6"/>
      <c r="R16" s="6"/>
      <c r="S16" s="6"/>
      <c r="T16" s="6"/>
      <c r="U16" s="7"/>
      <c r="V16" s="7"/>
      <c r="W16" s="7"/>
      <c r="X16" s="6"/>
      <c r="Y16" s="6"/>
      <c r="Z16" s="6"/>
      <c r="AA16" s="6"/>
      <c r="AB16" s="6"/>
      <c r="AC16" s="6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59" right="0.59" top="0.79" bottom="0.79" header="0.5" footer="0.5"/>
  <pageSetup fitToHeight="0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F12" activeCellId="1" sqref="F7 F12"/>
    </sheetView>
  </sheetViews>
  <sheetFormatPr defaultColWidth="9.16015625" defaultRowHeight="12.75" customHeight="1"/>
  <cols>
    <col min="1" max="1" width="40.5" style="0" customWidth="1"/>
    <col min="2" max="2" width="23.33203125" style="1" customWidth="1"/>
    <col min="3" max="3" width="41" style="0" customWidth="1"/>
    <col min="4" max="4" width="28.66015625" style="1" customWidth="1"/>
    <col min="5" max="5" width="43" style="0" customWidth="1"/>
    <col min="6" max="6" width="24.16015625" style="0" customWidth="1"/>
  </cols>
  <sheetData>
    <row r="1" spans="1:6" ht="22.5" customHeight="1">
      <c r="A1" s="13" t="s">
        <v>1</v>
      </c>
      <c r="B1" s="14"/>
      <c r="C1" s="14"/>
      <c r="D1" s="14"/>
      <c r="E1" s="14"/>
      <c r="F1" s="15"/>
    </row>
    <row r="2" spans="1:6" ht="22.5" customHeight="1">
      <c r="A2" s="16" t="s">
        <v>2</v>
      </c>
      <c r="B2" s="17"/>
      <c r="C2" s="17"/>
      <c r="D2" s="17"/>
      <c r="E2" s="17"/>
      <c r="F2" s="17"/>
    </row>
    <row r="3" spans="1:6" ht="22.5" customHeight="1">
      <c r="A3" s="68"/>
      <c r="B3" s="68"/>
      <c r="C3" s="18"/>
      <c r="D3" s="18"/>
      <c r="E3" s="19"/>
      <c r="F3" s="20" t="s">
        <v>27</v>
      </c>
    </row>
    <row r="4" spans="1:6" ht="22.5" customHeight="1">
      <c r="A4" s="69" t="s">
        <v>28</v>
      </c>
      <c r="B4" s="69"/>
      <c r="C4" s="69" t="s">
        <v>29</v>
      </c>
      <c r="D4" s="69"/>
      <c r="E4" s="69"/>
      <c r="F4" s="69"/>
    </row>
    <row r="5" spans="1:6" ht="22.5" customHeight="1">
      <c r="A5" s="21" t="s">
        <v>30</v>
      </c>
      <c r="B5" s="21" t="s">
        <v>31</v>
      </c>
      <c r="C5" s="21" t="s">
        <v>32</v>
      </c>
      <c r="D5" s="22" t="s">
        <v>31</v>
      </c>
      <c r="E5" s="21" t="s">
        <v>33</v>
      </c>
      <c r="F5" s="21" t="s">
        <v>31</v>
      </c>
    </row>
    <row r="6" spans="1:6" ht="22.5" customHeight="1">
      <c r="A6" s="35" t="s">
        <v>34</v>
      </c>
      <c r="B6" s="26">
        <v>2162.96</v>
      </c>
      <c r="C6" s="35" t="s">
        <v>34</v>
      </c>
      <c r="D6" s="26">
        <f>SUM(D7:D34)</f>
        <v>2162.96</v>
      </c>
      <c r="E6" s="29" t="s">
        <v>34</v>
      </c>
      <c r="F6" s="26">
        <f>SUM(F7,F12,F23,F24,F25)</f>
        <v>2162.96</v>
      </c>
    </row>
    <row r="7" spans="1:6" ht="22.5" customHeight="1">
      <c r="A7" s="23" t="s">
        <v>35</v>
      </c>
      <c r="B7" s="26">
        <v>2162.96</v>
      </c>
      <c r="C7" s="36" t="s">
        <v>36</v>
      </c>
      <c r="D7" s="26">
        <v>1940.6</v>
      </c>
      <c r="E7" s="29" t="s">
        <v>37</v>
      </c>
      <c r="F7" s="26">
        <f>F8+F9</f>
        <v>887.54</v>
      </c>
    </row>
    <row r="8" spans="1:8" ht="22.5" customHeight="1">
      <c r="A8" s="23" t="s">
        <v>38</v>
      </c>
      <c r="B8" s="26">
        <v>2162.96</v>
      </c>
      <c r="C8" s="29" t="s">
        <v>209</v>
      </c>
      <c r="D8" s="26"/>
      <c r="E8" s="29" t="s">
        <v>40</v>
      </c>
      <c r="F8" s="26">
        <v>813.02</v>
      </c>
      <c r="H8" s="1"/>
    </row>
    <row r="9" spans="1:6" ht="22.5" customHeight="1">
      <c r="A9" s="37" t="s">
        <v>41</v>
      </c>
      <c r="B9" s="26"/>
      <c r="C9" s="36" t="s">
        <v>42</v>
      </c>
      <c r="D9" s="26"/>
      <c r="E9" s="29" t="s">
        <v>43</v>
      </c>
      <c r="F9" s="26">
        <v>74.52</v>
      </c>
    </row>
    <row r="10" spans="1:6" ht="22.5" customHeight="1">
      <c r="A10" s="23" t="s">
        <v>44</v>
      </c>
      <c r="B10" s="26"/>
      <c r="C10" s="36" t="s">
        <v>45</v>
      </c>
      <c r="D10" s="26">
        <v>33.39</v>
      </c>
      <c r="E10" s="29" t="s">
        <v>46</v>
      </c>
      <c r="F10" s="26"/>
    </row>
    <row r="11" spans="1:6" ht="22.5" customHeight="1">
      <c r="A11" s="23" t="s">
        <v>47</v>
      </c>
      <c r="B11" s="26"/>
      <c r="C11" s="36" t="s">
        <v>48</v>
      </c>
      <c r="D11" s="26"/>
      <c r="E11" s="29" t="s">
        <v>49</v>
      </c>
      <c r="F11" s="26"/>
    </row>
    <row r="12" spans="1:6" ht="22.5" customHeight="1">
      <c r="A12" s="23" t="s">
        <v>50</v>
      </c>
      <c r="B12" s="26"/>
      <c r="C12" s="36" t="s">
        <v>51</v>
      </c>
      <c r="D12" s="26"/>
      <c r="E12" s="29" t="s">
        <v>52</v>
      </c>
      <c r="F12" s="26">
        <v>1275.42</v>
      </c>
    </row>
    <row r="13" spans="1:6" ht="22.5" customHeight="1">
      <c r="A13" s="23" t="s">
        <v>53</v>
      </c>
      <c r="B13" s="26"/>
      <c r="C13" s="36" t="s">
        <v>54</v>
      </c>
      <c r="D13" s="26">
        <v>24.64</v>
      </c>
      <c r="E13" s="29" t="s">
        <v>40</v>
      </c>
      <c r="F13" s="26"/>
    </row>
    <row r="14" spans="1:6" ht="22.5" customHeight="1">
      <c r="A14" s="23" t="s">
        <v>55</v>
      </c>
      <c r="B14" s="26"/>
      <c r="C14" s="36" t="s">
        <v>56</v>
      </c>
      <c r="D14" s="26">
        <v>43.87</v>
      </c>
      <c r="E14" s="29" t="s">
        <v>43</v>
      </c>
      <c r="F14" s="26"/>
    </row>
    <row r="15" spans="1:6" ht="22.5" customHeight="1">
      <c r="A15" s="23" t="s">
        <v>57</v>
      </c>
      <c r="B15" s="26"/>
      <c r="C15" s="36" t="s">
        <v>58</v>
      </c>
      <c r="D15" s="26"/>
      <c r="E15" s="29" t="s">
        <v>59</v>
      </c>
      <c r="F15" s="26"/>
    </row>
    <row r="16" spans="1:6" ht="22.5" customHeight="1">
      <c r="A16" s="39" t="s">
        <v>60</v>
      </c>
      <c r="B16" s="26"/>
      <c r="C16" s="36" t="s">
        <v>61</v>
      </c>
      <c r="D16" s="26">
        <v>24</v>
      </c>
      <c r="E16" s="29" t="s">
        <v>62</v>
      </c>
      <c r="F16" s="26"/>
    </row>
    <row r="17" spans="1:6" ht="22.5" customHeight="1">
      <c r="A17" s="39" t="s">
        <v>63</v>
      </c>
      <c r="B17" s="26"/>
      <c r="C17" s="36" t="s">
        <v>64</v>
      </c>
      <c r="D17" s="26"/>
      <c r="E17" s="29" t="s">
        <v>65</v>
      </c>
      <c r="F17" s="26"/>
    </row>
    <row r="18" spans="1:6" ht="22.5" customHeight="1">
      <c r="A18" s="39"/>
      <c r="B18" s="24"/>
      <c r="C18" s="36" t="s">
        <v>66</v>
      </c>
      <c r="D18" s="26">
        <v>28.93</v>
      </c>
      <c r="E18" s="29" t="s">
        <v>67</v>
      </c>
      <c r="F18" s="26">
        <v>1275.42</v>
      </c>
    </row>
    <row r="19" spans="1:6" ht="22.5" customHeight="1">
      <c r="A19" s="30"/>
      <c r="B19" s="31"/>
      <c r="C19" s="36" t="s">
        <v>68</v>
      </c>
      <c r="D19" s="26">
        <v>67.53</v>
      </c>
      <c r="E19" s="29" t="s">
        <v>69</v>
      </c>
      <c r="F19" s="26"/>
    </row>
    <row r="20" spans="1:6" ht="22.5" customHeight="1">
      <c r="A20" s="30"/>
      <c r="B20" s="24"/>
      <c r="C20" s="36" t="s">
        <v>70</v>
      </c>
      <c r="D20" s="26"/>
      <c r="E20" s="29" t="s">
        <v>71</v>
      </c>
      <c r="F20" s="26"/>
    </row>
    <row r="21" spans="1:6" ht="22.5" customHeight="1">
      <c r="A21" s="6"/>
      <c r="B21" s="24"/>
      <c r="C21" s="36" t="s">
        <v>72</v>
      </c>
      <c r="D21" s="26"/>
      <c r="E21" s="29" t="s">
        <v>73</v>
      </c>
      <c r="F21" s="26"/>
    </row>
    <row r="22" spans="1:6" ht="22.5" customHeight="1">
      <c r="A22" s="7"/>
      <c r="B22" s="24"/>
      <c r="C22" s="36" t="s">
        <v>74</v>
      </c>
      <c r="D22" s="26"/>
      <c r="E22" s="29" t="s">
        <v>75</v>
      </c>
      <c r="F22" s="26"/>
    </row>
    <row r="23" spans="1:6" ht="22.5" customHeight="1">
      <c r="A23" s="41"/>
      <c r="B23" s="24"/>
      <c r="C23" s="36" t="s">
        <v>76</v>
      </c>
      <c r="D23" s="26"/>
      <c r="E23" s="32" t="s">
        <v>77</v>
      </c>
      <c r="F23" s="26"/>
    </row>
    <row r="24" spans="1:6" ht="22.5" customHeight="1">
      <c r="A24" s="41"/>
      <c r="B24" s="24"/>
      <c r="C24" s="36" t="s">
        <v>78</v>
      </c>
      <c r="D24" s="26"/>
      <c r="E24" s="32" t="s">
        <v>79</v>
      </c>
      <c r="F24" s="26"/>
    </row>
    <row r="25" spans="1:7" ht="22.5" customHeight="1">
      <c r="A25" s="41"/>
      <c r="B25" s="24"/>
      <c r="C25" s="36" t="s">
        <v>80</v>
      </c>
      <c r="D25" s="26"/>
      <c r="E25" s="32" t="s">
        <v>81</v>
      </c>
      <c r="F25" s="26"/>
      <c r="G25" s="1"/>
    </row>
    <row r="26" spans="1:8" ht="22.5" customHeight="1">
      <c r="A26" s="41"/>
      <c r="B26" s="24"/>
      <c r="C26" s="36" t="s">
        <v>82</v>
      </c>
      <c r="D26" s="26"/>
      <c r="E26" s="32"/>
      <c r="F26" s="26"/>
      <c r="G26" s="1"/>
      <c r="H26" s="1"/>
    </row>
    <row r="27" spans="1:8" ht="22.5" customHeight="1">
      <c r="A27" s="7"/>
      <c r="B27" s="31"/>
      <c r="C27" s="36" t="s">
        <v>83</v>
      </c>
      <c r="D27" s="26"/>
      <c r="E27" s="29"/>
      <c r="F27" s="26"/>
      <c r="G27" s="1"/>
      <c r="H27" s="1"/>
    </row>
    <row r="28" spans="1:8" ht="22.5" customHeight="1">
      <c r="A28" s="41"/>
      <c r="B28" s="24"/>
      <c r="C28" s="36" t="s">
        <v>84</v>
      </c>
      <c r="D28" s="26"/>
      <c r="E28" s="29"/>
      <c r="F28" s="26"/>
      <c r="G28" s="1"/>
      <c r="H28" s="1"/>
    </row>
    <row r="29" spans="1:8" ht="22.5" customHeight="1">
      <c r="A29" s="7"/>
      <c r="B29" s="31"/>
      <c r="C29" s="36" t="s">
        <v>85</v>
      </c>
      <c r="D29" s="26"/>
      <c r="E29" s="29"/>
      <c r="F29" s="26"/>
      <c r="G29" s="1"/>
      <c r="H29" s="1"/>
    </row>
    <row r="30" spans="1:7" ht="22.5" customHeight="1">
      <c r="A30" s="7"/>
      <c r="B30" s="24"/>
      <c r="C30" s="36" t="s">
        <v>86</v>
      </c>
      <c r="D30" s="26"/>
      <c r="E30" s="29"/>
      <c r="F30" s="26"/>
      <c r="G30" s="1"/>
    </row>
    <row r="31" spans="1:7" ht="22.5" customHeight="1">
      <c r="A31" s="7"/>
      <c r="B31" s="24"/>
      <c r="C31" s="36" t="s">
        <v>87</v>
      </c>
      <c r="D31" s="26"/>
      <c r="E31" s="29"/>
      <c r="F31" s="26"/>
      <c r="G31" s="1"/>
    </row>
    <row r="32" spans="1:7" ht="22.5" customHeight="1">
      <c r="A32" s="7"/>
      <c r="B32" s="24"/>
      <c r="C32" s="36" t="s">
        <v>88</v>
      </c>
      <c r="D32" s="26"/>
      <c r="E32" s="29"/>
      <c r="F32" s="26"/>
      <c r="G32" s="1"/>
    </row>
    <row r="33" spans="1:8" ht="22.5" customHeight="1">
      <c r="A33" s="7"/>
      <c r="B33" s="24"/>
      <c r="C33" s="36" t="s">
        <v>89</v>
      </c>
      <c r="D33" s="26"/>
      <c r="E33" s="29"/>
      <c r="F33" s="26"/>
      <c r="G33" s="1"/>
      <c r="H33" s="1"/>
    </row>
    <row r="34" spans="1:7" ht="22.5" customHeight="1">
      <c r="A34" s="6"/>
      <c r="B34" s="24"/>
      <c r="C34" s="36" t="s">
        <v>90</v>
      </c>
      <c r="D34" s="26"/>
      <c r="E34" s="29"/>
      <c r="F34" s="26"/>
      <c r="G34" s="1"/>
    </row>
    <row r="35" spans="1:6" ht="22.5" customHeight="1">
      <c r="A35" s="7"/>
      <c r="B35" s="24"/>
      <c r="C35" s="27"/>
      <c r="D35" s="26"/>
      <c r="E35" s="29"/>
      <c r="F35" s="26"/>
    </row>
    <row r="36" spans="1:6" ht="22.5" customHeight="1">
      <c r="A36" s="7"/>
      <c r="B36" s="24"/>
      <c r="C36" s="25"/>
      <c r="D36" s="33"/>
      <c r="E36" s="29"/>
      <c r="F36" s="26"/>
    </row>
    <row r="37" spans="1:6" ht="26.25" customHeight="1">
      <c r="A37" s="7"/>
      <c r="B37" s="24"/>
      <c r="C37" s="25"/>
      <c r="D37" s="33"/>
      <c r="E37" s="29"/>
      <c r="F37" s="34"/>
    </row>
    <row r="38" spans="1:6" ht="22.5" customHeight="1">
      <c r="A38" s="22" t="s">
        <v>91</v>
      </c>
      <c r="B38" s="31">
        <f>SUM(B6,B18)</f>
        <v>2162.96</v>
      </c>
      <c r="C38" s="22" t="s">
        <v>92</v>
      </c>
      <c r="D38" s="45">
        <f>SUM(D6,D35)</f>
        <v>2162.96</v>
      </c>
      <c r="E38" s="22" t="s">
        <v>92</v>
      </c>
      <c r="F38" s="34">
        <f>SUM(F6,F26)</f>
        <v>2162.96</v>
      </c>
    </row>
    <row r="39" spans="1:6" ht="22.5" customHeight="1">
      <c r="A39" s="40" t="s">
        <v>93</v>
      </c>
      <c r="B39" s="24"/>
      <c r="C39" s="39" t="s">
        <v>94</v>
      </c>
      <c r="D39" s="33">
        <f>SUM(B45)-SUM(D38)-SUM(D40)</f>
        <v>0</v>
      </c>
      <c r="E39" s="39" t="s">
        <v>94</v>
      </c>
      <c r="F39" s="34">
        <f>D39</f>
        <v>0</v>
      </c>
    </row>
    <row r="40" spans="1:6" ht="22.5" customHeight="1">
      <c r="A40" s="40" t="s">
        <v>95</v>
      </c>
      <c r="B40" s="24"/>
      <c r="C40" s="27" t="s">
        <v>96</v>
      </c>
      <c r="D40" s="26"/>
      <c r="E40" s="27" t="s">
        <v>96</v>
      </c>
      <c r="F40" s="26"/>
    </row>
    <row r="41" spans="1:6" ht="22.5" customHeight="1">
      <c r="A41" s="40" t="s">
        <v>97</v>
      </c>
      <c r="B41" s="46"/>
      <c r="C41" s="42"/>
      <c r="D41" s="33"/>
      <c r="E41" s="7"/>
      <c r="F41" s="33"/>
    </row>
    <row r="42" spans="1:6" ht="22.5" customHeight="1">
      <c r="A42" s="40" t="s">
        <v>98</v>
      </c>
      <c r="B42" s="24"/>
      <c r="C42" s="42"/>
      <c r="D42" s="33"/>
      <c r="E42" s="6"/>
      <c r="F42" s="33"/>
    </row>
    <row r="43" spans="1:6" ht="22.5" customHeight="1">
      <c r="A43" s="40" t="s">
        <v>99</v>
      </c>
      <c r="B43" s="24"/>
      <c r="C43" s="42"/>
      <c r="D43" s="43"/>
      <c r="E43" s="7"/>
      <c r="F43" s="33"/>
    </row>
    <row r="44" spans="1:6" ht="21" customHeight="1">
      <c r="A44" s="7"/>
      <c r="B44" s="24"/>
      <c r="C44" s="6"/>
      <c r="D44" s="43"/>
      <c r="E44" s="6"/>
      <c r="F44" s="43"/>
    </row>
    <row r="45" spans="1:6" ht="22.5" customHeight="1">
      <c r="A45" s="21" t="s">
        <v>100</v>
      </c>
      <c r="B45" s="31">
        <f>SUM(B38,B39,B40)</f>
        <v>2162.96</v>
      </c>
      <c r="C45" s="44" t="s">
        <v>101</v>
      </c>
      <c r="D45" s="43">
        <f>SUM(D38,D39,D40)</f>
        <v>2162.96</v>
      </c>
      <c r="E45" s="21" t="s">
        <v>101</v>
      </c>
      <c r="F45" s="26">
        <f>SUM(F38,F39,F40)</f>
        <v>2162.96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PageLayoutView="0" workbookViewId="0" topLeftCell="A1">
      <selection activeCell="A8" sqref="A8:E8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 t="s">
        <v>5</v>
      </c>
      <c r="B1" s="1"/>
      <c r="C1" s="1"/>
    </row>
    <row r="2" spans="1:16" ht="35.25" customHeight="1">
      <c r="A2" s="71" t="s">
        <v>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2"/>
    </row>
    <row r="3" ht="21.75" customHeight="1">
      <c r="O3" s="8" t="s">
        <v>27</v>
      </c>
    </row>
    <row r="4" spans="1:15" ht="18" customHeight="1">
      <c r="A4" s="72" t="s">
        <v>102</v>
      </c>
      <c r="B4" s="72" t="s">
        <v>103</v>
      </c>
      <c r="C4" s="72" t="s">
        <v>104</v>
      </c>
      <c r="D4" s="72" t="s">
        <v>105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23"/>
    </row>
    <row r="5" spans="1:15" ht="22.5" customHeight="1">
      <c r="A5" s="72"/>
      <c r="B5" s="72"/>
      <c r="C5" s="72"/>
      <c r="D5" s="70" t="s">
        <v>106</v>
      </c>
      <c r="E5" s="70" t="s">
        <v>107</v>
      </c>
      <c r="F5" s="70"/>
      <c r="G5" s="70" t="s">
        <v>108</v>
      </c>
      <c r="H5" s="70" t="s">
        <v>109</v>
      </c>
      <c r="I5" s="70" t="s">
        <v>110</v>
      </c>
      <c r="J5" s="70" t="s">
        <v>111</v>
      </c>
      <c r="K5" s="70" t="s">
        <v>112</v>
      </c>
      <c r="L5" s="70" t="s">
        <v>93</v>
      </c>
      <c r="M5" s="70" t="s">
        <v>97</v>
      </c>
      <c r="N5" s="70" t="s">
        <v>113</v>
      </c>
      <c r="O5" s="70" t="s">
        <v>114</v>
      </c>
    </row>
    <row r="6" spans="1:15" ht="33.75" customHeight="1">
      <c r="A6" s="72"/>
      <c r="B6" s="72"/>
      <c r="C6" s="72"/>
      <c r="D6" s="70"/>
      <c r="E6" s="2" t="s">
        <v>115</v>
      </c>
      <c r="F6" s="2" t="s">
        <v>116</v>
      </c>
      <c r="G6" s="70"/>
      <c r="H6" s="70"/>
      <c r="I6" s="70"/>
      <c r="J6" s="70"/>
      <c r="K6" s="70"/>
      <c r="L6" s="70"/>
      <c r="M6" s="70"/>
      <c r="N6" s="70"/>
      <c r="O6" s="70"/>
    </row>
    <row r="7" spans="1:15" ht="12.75" customHeight="1">
      <c r="A7" s="4" t="s">
        <v>117</v>
      </c>
      <c r="B7" s="4"/>
      <c r="C7" s="4">
        <v>1</v>
      </c>
      <c r="D7" s="6">
        <v>2</v>
      </c>
      <c r="E7" s="6">
        <v>3</v>
      </c>
      <c r="F7" s="6">
        <v>4</v>
      </c>
      <c r="G7" s="6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</row>
    <row r="8" spans="1:15" ht="12.75" customHeight="1">
      <c r="A8" s="6">
        <v>207001</v>
      </c>
      <c r="B8" s="56" t="s">
        <v>226</v>
      </c>
      <c r="C8" s="26">
        <v>2162.96</v>
      </c>
      <c r="D8" s="26">
        <v>2162.96</v>
      </c>
      <c r="E8" s="26">
        <v>2162.96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 customHeight="1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6"/>
      <c r="O10" s="6"/>
    </row>
    <row r="11" spans="1:15" ht="12.75" customHeight="1">
      <c r="A11" s="6"/>
      <c r="B11" s="7"/>
      <c r="C11" s="7"/>
      <c r="D11" s="6"/>
      <c r="E11" s="6"/>
      <c r="F11" s="6"/>
      <c r="G11" s="6"/>
      <c r="H11" s="7"/>
      <c r="I11" s="7"/>
      <c r="J11" s="7"/>
      <c r="K11" s="7"/>
      <c r="L11" s="7"/>
      <c r="M11" s="7"/>
      <c r="N11" s="6"/>
      <c r="O11" s="6"/>
    </row>
    <row r="12" spans="1:15" ht="12.75" customHeight="1">
      <c r="A12" s="6"/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6"/>
      <c r="O12" s="6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N14" s="1"/>
      <c r="O14" s="1"/>
      <c r="P14" s="1"/>
    </row>
    <row r="15" spans="4:16" ht="12.75" customHeight="1">
      <c r="D15" s="1"/>
      <c r="E15" s="1"/>
      <c r="F15" s="1"/>
      <c r="N15" s="1"/>
      <c r="O15" s="1"/>
      <c r="P15" s="1"/>
    </row>
    <row r="16" spans="4:16" ht="12.75" customHeight="1">
      <c r="D16" s="1"/>
      <c r="E16" s="1"/>
      <c r="F16" s="1"/>
      <c r="G16" s="1"/>
      <c r="L16" s="1"/>
      <c r="N16" s="1"/>
      <c r="O16" s="1"/>
      <c r="P16" s="1"/>
    </row>
    <row r="17" spans="7:16" ht="12.75" customHeight="1">
      <c r="G17" s="1"/>
      <c r="M17" s="1"/>
      <c r="N17" s="1"/>
      <c r="O17" s="1"/>
      <c r="P17" s="1"/>
    </row>
    <row r="18" spans="13:16" ht="12.75" customHeight="1">
      <c r="M18" s="1"/>
      <c r="N18" s="1"/>
      <c r="O18" s="1"/>
      <c r="P18" s="1"/>
    </row>
    <row r="19" spans="13:15" ht="12.75" customHeight="1">
      <c r="M19" s="1"/>
      <c r="O19" s="1"/>
    </row>
    <row r="20" spans="13:15" ht="12.75" customHeight="1">
      <c r="M20" s="1"/>
      <c r="N20" s="1"/>
      <c r="O20" s="1"/>
    </row>
    <row r="21" spans="14:15" ht="12.75" customHeight="1">
      <c r="N21" s="1"/>
      <c r="O21" s="1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" bottom="0.79" header="0.5" footer="0.5"/>
  <pageSetup fitToHeight="1000" fitToWidth="1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zoomScalePageLayoutView="0" workbookViewId="0" topLeftCell="A1">
      <selection activeCell="F13" sqref="F13:F14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6.5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 t="s">
        <v>7</v>
      </c>
      <c r="B1" s="1"/>
      <c r="C1" s="1"/>
    </row>
    <row r="2" spans="1:14" ht="35.25" customHeight="1">
      <c r="A2" s="71" t="s">
        <v>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2"/>
    </row>
    <row r="3" ht="21.75" customHeight="1">
      <c r="M3" s="8" t="s">
        <v>27</v>
      </c>
    </row>
    <row r="4" spans="1:13" ht="15" customHeight="1">
      <c r="A4" s="72" t="s">
        <v>102</v>
      </c>
      <c r="B4" s="72" t="s">
        <v>103</v>
      </c>
      <c r="C4" s="72" t="s">
        <v>104</v>
      </c>
      <c r="D4" s="72" t="s">
        <v>105</v>
      </c>
      <c r="E4" s="72"/>
      <c r="F4" s="72"/>
      <c r="G4" s="72"/>
      <c r="H4" s="72"/>
      <c r="I4" s="72"/>
      <c r="J4" s="72"/>
      <c r="K4" s="72"/>
      <c r="L4" s="72"/>
      <c r="M4" s="72"/>
    </row>
    <row r="5" spans="1:13" ht="30" customHeight="1">
      <c r="A5" s="72"/>
      <c r="B5" s="72"/>
      <c r="C5" s="72"/>
      <c r="D5" s="70" t="s">
        <v>106</v>
      </c>
      <c r="E5" s="70" t="s">
        <v>118</v>
      </c>
      <c r="F5" s="70"/>
      <c r="G5" s="70" t="s">
        <v>108</v>
      </c>
      <c r="H5" s="70" t="s">
        <v>110</v>
      </c>
      <c r="I5" s="70" t="s">
        <v>111</v>
      </c>
      <c r="J5" s="70" t="s">
        <v>112</v>
      </c>
      <c r="K5" s="70" t="s">
        <v>95</v>
      </c>
      <c r="L5" s="70" t="s">
        <v>114</v>
      </c>
      <c r="M5" s="70" t="s">
        <v>97</v>
      </c>
    </row>
    <row r="6" spans="1:13" ht="40.5" customHeight="1">
      <c r="A6" s="72"/>
      <c r="B6" s="72"/>
      <c r="C6" s="72"/>
      <c r="D6" s="70"/>
      <c r="E6" s="2" t="s">
        <v>115</v>
      </c>
      <c r="F6" s="2" t="s">
        <v>119</v>
      </c>
      <c r="G6" s="70"/>
      <c r="H6" s="70"/>
      <c r="I6" s="70"/>
      <c r="J6" s="70"/>
      <c r="K6" s="70"/>
      <c r="L6" s="70"/>
      <c r="M6" s="70"/>
    </row>
    <row r="7" spans="1:13" ht="12.75" customHeight="1">
      <c r="A7" s="4" t="s">
        <v>117</v>
      </c>
      <c r="B7" s="4" t="s">
        <v>117</v>
      </c>
      <c r="C7" s="4">
        <v>1</v>
      </c>
      <c r="D7" s="55">
        <v>2</v>
      </c>
      <c r="E7" s="55">
        <v>3</v>
      </c>
      <c r="F7" s="55">
        <v>4</v>
      </c>
      <c r="G7" s="55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</row>
    <row r="8" spans="1:13" ht="12.75" customHeight="1">
      <c r="A8" s="6">
        <v>207001</v>
      </c>
      <c r="B8" s="56" t="s">
        <v>226</v>
      </c>
      <c r="C8" s="26">
        <v>2162.96</v>
      </c>
      <c r="D8" s="26">
        <v>2162.96</v>
      </c>
      <c r="E8" s="26">
        <v>2162.96</v>
      </c>
      <c r="F8" s="6"/>
      <c r="G8" s="6"/>
      <c r="H8" s="6"/>
      <c r="I8" s="6"/>
      <c r="J8" s="6"/>
      <c r="K8" s="6"/>
      <c r="L8" s="6"/>
      <c r="M8" s="6"/>
    </row>
    <row r="9" spans="1:13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 customHeight="1">
      <c r="A11" s="6"/>
      <c r="B11" s="6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</row>
    <row r="12" spans="1:13" ht="12.75" customHeight="1">
      <c r="A12" s="6"/>
      <c r="B12" s="6"/>
      <c r="C12" s="6"/>
      <c r="D12" s="6"/>
      <c r="E12" s="6"/>
      <c r="F12" s="6"/>
      <c r="G12" s="6"/>
      <c r="H12" s="7"/>
      <c r="I12" s="7"/>
      <c r="J12" s="6"/>
      <c r="K12" s="6"/>
      <c r="L12" s="6"/>
      <c r="M12" s="6"/>
    </row>
    <row r="13" spans="2:14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J14" s="1"/>
      <c r="K14" s="1"/>
      <c r="L14" s="1"/>
      <c r="N14" s="1"/>
    </row>
    <row r="15" spans="4:14" ht="12.75" customHeight="1">
      <c r="D15" s="1"/>
      <c r="E15" s="1"/>
      <c r="F15" s="1"/>
      <c r="J15" s="1"/>
      <c r="K15" s="1"/>
      <c r="L15" s="1"/>
      <c r="N15" s="1"/>
    </row>
    <row r="16" spans="4:14" ht="12.75" customHeight="1">
      <c r="D16" s="1"/>
      <c r="E16" s="1"/>
      <c r="F16" s="1"/>
      <c r="G16" s="1"/>
      <c r="J16" s="1"/>
      <c r="K16" s="1"/>
      <c r="L16" s="1"/>
      <c r="N16" s="1"/>
    </row>
    <row r="17" spans="7:12" ht="12.75" customHeight="1">
      <c r="G17" s="1"/>
      <c r="J17" s="1"/>
      <c r="K17" s="1"/>
      <c r="L17" s="1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" bottom="0.79" header="0.5" footer="0.5"/>
  <pageSetup fitToHeight="1000" fitToWidth="1" orientation="landscape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zoomScalePageLayoutView="0" workbookViewId="0" topLeftCell="A1">
      <selection activeCell="F6" sqref="F6:F18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3" t="s">
        <v>9</v>
      </c>
      <c r="B1" s="14"/>
      <c r="C1" s="14"/>
      <c r="D1" s="14"/>
      <c r="E1" s="14"/>
      <c r="F1" s="15"/>
    </row>
    <row r="2" spans="1:6" ht="22.5" customHeight="1">
      <c r="A2" s="16" t="s">
        <v>10</v>
      </c>
      <c r="B2" s="17"/>
      <c r="C2" s="17"/>
      <c r="D2" s="17"/>
      <c r="E2" s="17"/>
      <c r="F2" s="17"/>
    </row>
    <row r="3" spans="1:6" ht="22.5" customHeight="1">
      <c r="A3" s="68"/>
      <c r="B3" s="68"/>
      <c r="C3" s="18"/>
      <c r="D3" s="18"/>
      <c r="E3" s="19"/>
      <c r="F3" s="20" t="s">
        <v>27</v>
      </c>
    </row>
    <row r="4" spans="1:6" ht="22.5" customHeight="1">
      <c r="A4" s="69" t="s">
        <v>28</v>
      </c>
      <c r="B4" s="69"/>
      <c r="C4" s="69" t="s">
        <v>29</v>
      </c>
      <c r="D4" s="69"/>
      <c r="E4" s="69"/>
      <c r="F4" s="69"/>
    </row>
    <row r="5" spans="1:6" ht="22.5" customHeight="1">
      <c r="A5" s="21" t="s">
        <v>30</v>
      </c>
      <c r="B5" s="21" t="s">
        <v>31</v>
      </c>
      <c r="C5" s="21" t="s">
        <v>32</v>
      </c>
      <c r="D5" s="22" t="s">
        <v>31</v>
      </c>
      <c r="E5" s="21" t="s">
        <v>33</v>
      </c>
      <c r="F5" s="21" t="s">
        <v>31</v>
      </c>
    </row>
    <row r="6" spans="1:6" ht="22.5" customHeight="1">
      <c r="A6" s="35" t="s">
        <v>120</v>
      </c>
      <c r="B6" s="26">
        <v>2162.96</v>
      </c>
      <c r="C6" s="35" t="s">
        <v>120</v>
      </c>
      <c r="D6" s="26">
        <f>SUM(D7:D34)</f>
        <v>2162.96</v>
      </c>
      <c r="E6" s="29" t="s">
        <v>120</v>
      </c>
      <c r="F6" s="26">
        <f>SUM(F7,F12,F23,F24,F25)</f>
        <v>2162.96</v>
      </c>
    </row>
    <row r="7" spans="1:6" ht="22.5" customHeight="1">
      <c r="A7" s="23" t="s">
        <v>121</v>
      </c>
      <c r="B7" s="26">
        <v>2162.96</v>
      </c>
      <c r="C7" s="36" t="s">
        <v>36</v>
      </c>
      <c r="D7" s="26">
        <v>1940.6</v>
      </c>
      <c r="E7" s="29" t="s">
        <v>37</v>
      </c>
      <c r="F7" s="26">
        <f>F8+F9</f>
        <v>887.54</v>
      </c>
    </row>
    <row r="8" spans="1:8" ht="22.5" customHeight="1">
      <c r="A8" s="37" t="s">
        <v>122</v>
      </c>
      <c r="B8" s="26"/>
      <c r="C8" s="36" t="s">
        <v>39</v>
      </c>
      <c r="D8" s="26"/>
      <c r="E8" s="29" t="s">
        <v>40</v>
      </c>
      <c r="F8" s="26">
        <v>813.02</v>
      </c>
      <c r="H8" s="1"/>
    </row>
    <row r="9" spans="1:6" ht="22.5" customHeight="1">
      <c r="A9" s="23" t="s">
        <v>123</v>
      </c>
      <c r="C9" s="36" t="s">
        <v>42</v>
      </c>
      <c r="D9" s="26"/>
      <c r="E9" s="29" t="s">
        <v>43</v>
      </c>
      <c r="F9" s="26">
        <v>74.52</v>
      </c>
    </row>
    <row r="10" spans="1:6" ht="22.5" customHeight="1">
      <c r="A10" s="23" t="s">
        <v>124</v>
      </c>
      <c r="B10" s="26"/>
      <c r="C10" s="36" t="s">
        <v>45</v>
      </c>
      <c r="D10" s="26">
        <v>33.39</v>
      </c>
      <c r="E10" s="29" t="s">
        <v>46</v>
      </c>
      <c r="F10" s="26"/>
    </row>
    <row r="11" spans="1:6" ht="22.5" customHeight="1">
      <c r="A11" s="23"/>
      <c r="B11" s="26"/>
      <c r="C11" s="36" t="s">
        <v>48</v>
      </c>
      <c r="D11" s="26"/>
      <c r="E11" s="29" t="s">
        <v>49</v>
      </c>
      <c r="F11" s="26"/>
    </row>
    <row r="12" spans="1:6" ht="22.5" customHeight="1">
      <c r="A12" s="23"/>
      <c r="B12" s="26"/>
      <c r="C12" s="36" t="s">
        <v>51</v>
      </c>
      <c r="D12" s="26"/>
      <c r="E12" s="29" t="s">
        <v>52</v>
      </c>
      <c r="F12" s="26">
        <v>1275.42</v>
      </c>
    </row>
    <row r="13" spans="1:6" ht="22.5" customHeight="1">
      <c r="A13" s="23"/>
      <c r="B13" s="26"/>
      <c r="C13" s="36" t="s">
        <v>54</v>
      </c>
      <c r="D13" s="26">
        <v>24.64</v>
      </c>
      <c r="E13" s="38" t="s">
        <v>40</v>
      </c>
      <c r="F13" s="26"/>
    </row>
    <row r="14" spans="1:6" ht="22.5" customHeight="1">
      <c r="A14" s="23"/>
      <c r="B14" s="26"/>
      <c r="C14" s="36" t="s">
        <v>56</v>
      </c>
      <c r="D14" s="26">
        <v>43.87</v>
      </c>
      <c r="E14" s="38" t="s">
        <v>43</v>
      </c>
      <c r="F14" s="26"/>
    </row>
    <row r="15" spans="1:6" ht="22.5" customHeight="1">
      <c r="A15" s="39"/>
      <c r="B15" s="26"/>
      <c r="C15" s="36" t="s">
        <v>58</v>
      </c>
      <c r="D15" s="26"/>
      <c r="E15" s="38" t="s">
        <v>59</v>
      </c>
      <c r="F15" s="26"/>
    </row>
    <row r="16" spans="1:6" ht="22.5" customHeight="1">
      <c r="A16" s="39"/>
      <c r="B16" s="26"/>
      <c r="C16" s="36" t="s">
        <v>61</v>
      </c>
      <c r="D16" s="26">
        <v>24</v>
      </c>
      <c r="E16" s="38" t="s">
        <v>62</v>
      </c>
      <c r="F16" s="26"/>
    </row>
    <row r="17" spans="1:6" ht="22.5" customHeight="1">
      <c r="A17" s="39"/>
      <c r="B17" s="26"/>
      <c r="C17" s="36" t="s">
        <v>64</v>
      </c>
      <c r="D17" s="26"/>
      <c r="E17" s="38" t="s">
        <v>65</v>
      </c>
      <c r="F17" s="26"/>
    </row>
    <row r="18" spans="1:6" ht="22.5" customHeight="1">
      <c r="A18" s="39"/>
      <c r="B18" s="24"/>
      <c r="C18" s="36" t="s">
        <v>66</v>
      </c>
      <c r="D18" s="26">
        <v>28.93</v>
      </c>
      <c r="E18" s="38" t="s">
        <v>67</v>
      </c>
      <c r="F18" s="26">
        <v>1275.42</v>
      </c>
    </row>
    <row r="19" spans="1:6" ht="22.5" customHeight="1">
      <c r="A19" s="30"/>
      <c r="B19" s="31"/>
      <c r="C19" s="36" t="s">
        <v>68</v>
      </c>
      <c r="D19" s="26">
        <v>67.53</v>
      </c>
      <c r="E19" s="38" t="s">
        <v>69</v>
      </c>
      <c r="F19" s="26"/>
    </row>
    <row r="20" spans="1:6" ht="22.5" customHeight="1">
      <c r="A20" s="30"/>
      <c r="B20" s="24"/>
      <c r="C20" s="36" t="s">
        <v>70</v>
      </c>
      <c r="D20" s="26"/>
      <c r="E20" s="38" t="s">
        <v>71</v>
      </c>
      <c r="F20" s="26"/>
    </row>
    <row r="21" spans="1:6" ht="22.5" customHeight="1">
      <c r="A21" s="6"/>
      <c r="B21" s="24"/>
      <c r="C21" s="36" t="s">
        <v>72</v>
      </c>
      <c r="D21" s="26"/>
      <c r="E21" s="38" t="s">
        <v>73</v>
      </c>
      <c r="F21" s="26"/>
    </row>
    <row r="22" spans="1:6" ht="22.5" customHeight="1">
      <c r="A22" s="7"/>
      <c r="B22" s="24"/>
      <c r="C22" s="36" t="s">
        <v>74</v>
      </c>
      <c r="D22" s="26"/>
      <c r="E22" s="40" t="s">
        <v>75</v>
      </c>
      <c r="F22" s="26"/>
    </row>
    <row r="23" spans="1:6" ht="22.5" customHeight="1">
      <c r="A23" s="41"/>
      <c r="B23" s="24"/>
      <c r="C23" s="36" t="s">
        <v>76</v>
      </c>
      <c r="D23" s="26"/>
      <c r="E23" s="32" t="s">
        <v>77</v>
      </c>
      <c r="F23" s="26"/>
    </row>
    <row r="24" spans="1:6" ht="22.5" customHeight="1">
      <c r="A24" s="41"/>
      <c r="B24" s="24"/>
      <c r="C24" s="36" t="s">
        <v>78</v>
      </c>
      <c r="D24" s="26"/>
      <c r="E24" s="32" t="s">
        <v>79</v>
      </c>
      <c r="F24" s="26"/>
    </row>
    <row r="25" spans="1:7" ht="22.5" customHeight="1">
      <c r="A25" s="41"/>
      <c r="B25" s="24"/>
      <c r="C25" s="36" t="s">
        <v>80</v>
      </c>
      <c r="D25" s="26"/>
      <c r="E25" s="32" t="s">
        <v>81</v>
      </c>
      <c r="F25" s="26"/>
      <c r="G25" s="1"/>
    </row>
    <row r="26" spans="1:8" ht="22.5" customHeight="1">
      <c r="A26" s="41"/>
      <c r="B26" s="24"/>
      <c r="C26" s="36" t="s">
        <v>82</v>
      </c>
      <c r="D26" s="26"/>
      <c r="E26" s="29"/>
      <c r="F26" s="26"/>
      <c r="G26" s="1"/>
      <c r="H26" s="1"/>
    </row>
    <row r="27" spans="1:8" ht="22.5" customHeight="1">
      <c r="A27" s="7"/>
      <c r="B27" s="31"/>
      <c r="C27" s="36" t="s">
        <v>83</v>
      </c>
      <c r="D27" s="26"/>
      <c r="E27" s="29"/>
      <c r="F27" s="26"/>
      <c r="G27" s="1"/>
      <c r="H27" s="1"/>
    </row>
    <row r="28" spans="1:8" ht="22.5" customHeight="1">
      <c r="A28" s="41"/>
      <c r="B28" s="24"/>
      <c r="C28" s="36" t="s">
        <v>84</v>
      </c>
      <c r="D28" s="26"/>
      <c r="E28" s="29"/>
      <c r="F28" s="26"/>
      <c r="G28" s="1"/>
      <c r="H28" s="1"/>
    </row>
    <row r="29" spans="1:8" ht="22.5" customHeight="1">
      <c r="A29" s="7"/>
      <c r="B29" s="31"/>
      <c r="C29" s="36" t="s">
        <v>85</v>
      </c>
      <c r="D29" s="26"/>
      <c r="E29" s="29"/>
      <c r="F29" s="26"/>
      <c r="G29" s="1"/>
      <c r="H29" s="1"/>
    </row>
    <row r="30" spans="1:7" ht="22.5" customHeight="1">
      <c r="A30" s="7"/>
      <c r="B30" s="24"/>
      <c r="C30" s="36" t="s">
        <v>86</v>
      </c>
      <c r="D30" s="26"/>
      <c r="E30" s="29"/>
      <c r="F30" s="26"/>
      <c r="G30" s="1"/>
    </row>
    <row r="31" spans="1:6" ht="22.5" customHeight="1">
      <c r="A31" s="7"/>
      <c r="B31" s="24"/>
      <c r="C31" s="36" t="s">
        <v>87</v>
      </c>
      <c r="D31" s="26"/>
      <c r="E31" s="29"/>
      <c r="F31" s="26"/>
    </row>
    <row r="32" spans="1:6" ht="22.5" customHeight="1">
      <c r="A32" s="7"/>
      <c r="B32" s="24"/>
      <c r="C32" s="36" t="s">
        <v>88</v>
      </c>
      <c r="D32" s="26"/>
      <c r="E32" s="29"/>
      <c r="F32" s="26"/>
    </row>
    <row r="33" spans="1:8" ht="22.5" customHeight="1">
      <c r="A33" s="7"/>
      <c r="B33" s="24"/>
      <c r="C33" s="36" t="s">
        <v>89</v>
      </c>
      <c r="D33" s="26"/>
      <c r="E33" s="29"/>
      <c r="F33" s="26"/>
      <c r="G33" s="1"/>
      <c r="H33" s="1"/>
    </row>
    <row r="34" spans="1:6" ht="22.5" customHeight="1">
      <c r="A34" s="6"/>
      <c r="B34" s="24"/>
      <c r="C34" s="36" t="s">
        <v>90</v>
      </c>
      <c r="D34" s="26"/>
      <c r="E34" s="29"/>
      <c r="F34" s="26"/>
    </row>
    <row r="35" spans="1:6" ht="22.5" customHeight="1">
      <c r="A35" s="7"/>
      <c r="B35" s="24"/>
      <c r="C35" s="25"/>
      <c r="D35" s="33"/>
      <c r="E35" s="23"/>
      <c r="F35" s="34"/>
    </row>
    <row r="36" spans="1:6" ht="18" customHeight="1">
      <c r="A36" s="22" t="s">
        <v>91</v>
      </c>
      <c r="B36" s="31">
        <f>SUM(B6)</f>
        <v>2162.96</v>
      </c>
      <c r="C36" s="22" t="s">
        <v>92</v>
      </c>
      <c r="D36" s="33">
        <f>SUM(D6)</f>
        <v>2162.96</v>
      </c>
      <c r="E36" s="22" t="s">
        <v>92</v>
      </c>
      <c r="F36" s="34">
        <f>SUM(F6)</f>
        <v>2162.96</v>
      </c>
    </row>
    <row r="37" spans="1:6" ht="18" customHeight="1">
      <c r="A37" s="36" t="s">
        <v>97</v>
      </c>
      <c r="B37" s="24"/>
      <c r="C37" s="39" t="s">
        <v>94</v>
      </c>
      <c r="D37" s="33">
        <f>SUM(B41)-SUM(D36)</f>
        <v>0</v>
      </c>
      <c r="E37" s="39" t="s">
        <v>94</v>
      </c>
      <c r="F37" s="34">
        <f>D37</f>
        <v>0</v>
      </c>
    </row>
    <row r="38" spans="1:6" ht="18" customHeight="1">
      <c r="A38" s="36" t="s">
        <v>98</v>
      </c>
      <c r="B38" s="24"/>
      <c r="C38" s="30"/>
      <c r="D38" s="26"/>
      <c r="E38" s="30"/>
      <c r="F38" s="26"/>
    </row>
    <row r="39" spans="1:6" ht="22.5" customHeight="1">
      <c r="A39" s="36" t="s">
        <v>125</v>
      </c>
      <c r="B39" s="24"/>
      <c r="C39" s="42"/>
      <c r="D39" s="43"/>
      <c r="E39" s="7"/>
      <c r="F39" s="33"/>
    </row>
    <row r="40" spans="1:6" ht="21" customHeight="1">
      <c r="A40" s="7"/>
      <c r="B40" s="24"/>
      <c r="C40" s="6"/>
      <c r="D40" s="43"/>
      <c r="E40" s="6"/>
      <c r="F40" s="43"/>
    </row>
    <row r="41" spans="1:6" ht="18" customHeight="1">
      <c r="A41" s="21" t="s">
        <v>100</v>
      </c>
      <c r="B41" s="31">
        <f>SUM(B36,B37)</f>
        <v>2162.96</v>
      </c>
      <c r="C41" s="44" t="s">
        <v>101</v>
      </c>
      <c r="D41" s="43">
        <f>SUM(D36,D37)</f>
        <v>2162.96</v>
      </c>
      <c r="E41" s="21" t="s">
        <v>101</v>
      </c>
      <c r="F41" s="26">
        <f>SUM(F36,F37)</f>
        <v>2162.96</v>
      </c>
    </row>
    <row r="42" spans="4:6" ht="12.75" customHeight="1">
      <c r="D42" s="1"/>
      <c r="F42" s="1"/>
    </row>
    <row r="43" spans="4:6" ht="12.75" customHeight="1">
      <c r="D43" s="1"/>
      <c r="F43" s="1"/>
    </row>
    <row r="44" spans="4:6" ht="12.75" customHeight="1">
      <c r="D44" s="1"/>
      <c r="F44" s="1"/>
    </row>
    <row r="45" spans="4:6" ht="12.75" customHeight="1">
      <c r="D45" s="1"/>
      <c r="F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spans="4:6" ht="12.75" customHeight="1">
      <c r="D50" s="1"/>
      <c r="F50" s="1"/>
    </row>
    <row r="51" spans="4:6" ht="12.75" customHeight="1">
      <c r="D51" s="1"/>
      <c r="F51" s="1"/>
    </row>
    <row r="52" spans="4:6" ht="12.75" customHeight="1">
      <c r="D52" s="1"/>
      <c r="F52" s="1"/>
    </row>
    <row r="53" spans="4:6" ht="12.75" customHeight="1">
      <c r="D53" s="1"/>
      <c r="F53" s="1"/>
    </row>
    <row r="54" spans="4:6" ht="12.75" customHeight="1">
      <c r="D54" s="1"/>
      <c r="F54" s="1"/>
    </row>
    <row r="55" ht="12.75" customHeight="1">
      <c r="F55" s="1"/>
    </row>
    <row r="56" ht="12.75" customHeight="1">
      <c r="F56" s="1"/>
    </row>
    <row r="57" ht="12.75" customHeight="1">
      <c r="F57" s="1"/>
    </row>
    <row r="58" ht="12.75" customHeight="1">
      <c r="F58" s="1"/>
    </row>
    <row r="59" ht="12.75" customHeight="1">
      <c r="F59" s="1"/>
    </row>
    <row r="60" ht="12.75" customHeight="1">
      <c r="F60" s="1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D6" sqref="D6:F6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 t="s">
        <v>11</v>
      </c>
    </row>
    <row r="2" spans="1:7" ht="28.5" customHeight="1">
      <c r="A2" s="9" t="s">
        <v>12</v>
      </c>
      <c r="B2" s="9"/>
      <c r="C2" s="9"/>
      <c r="D2" s="9"/>
      <c r="E2" s="9"/>
      <c r="F2" s="9"/>
      <c r="G2" s="9"/>
    </row>
    <row r="3" ht="22.5" customHeight="1">
      <c r="G3" s="8" t="s">
        <v>27</v>
      </c>
    </row>
    <row r="4" spans="1:7" ht="22.5" customHeight="1">
      <c r="A4" s="10" t="s">
        <v>126</v>
      </c>
      <c r="B4" s="10" t="s">
        <v>127</v>
      </c>
      <c r="C4" s="10" t="s">
        <v>106</v>
      </c>
      <c r="D4" s="10" t="s">
        <v>128</v>
      </c>
      <c r="E4" s="10" t="s">
        <v>129</v>
      </c>
      <c r="F4" s="10" t="s">
        <v>130</v>
      </c>
      <c r="G4" s="10" t="s">
        <v>131</v>
      </c>
    </row>
    <row r="5" spans="1:7" ht="15.75" customHeight="1">
      <c r="A5" s="4" t="s">
        <v>117</v>
      </c>
      <c r="B5" s="4" t="s">
        <v>117</v>
      </c>
      <c r="C5" s="55">
        <v>1</v>
      </c>
      <c r="D5" s="55">
        <v>2</v>
      </c>
      <c r="E5" s="55">
        <v>3</v>
      </c>
      <c r="F5" s="55">
        <v>4</v>
      </c>
      <c r="G5" s="4" t="s">
        <v>117</v>
      </c>
    </row>
    <row r="6" spans="1:7" ht="12.75" customHeight="1">
      <c r="A6" s="57">
        <v>2010301</v>
      </c>
      <c r="B6" s="57" t="s">
        <v>228</v>
      </c>
      <c r="C6" s="57">
        <v>2162.96</v>
      </c>
      <c r="D6" s="58">
        <v>812.02</v>
      </c>
      <c r="E6" s="58">
        <v>75.52</v>
      </c>
      <c r="F6" s="58">
        <v>1275.42</v>
      </c>
      <c r="G6" s="57"/>
    </row>
    <row r="7" spans="1:7" ht="12.75" customHeight="1">
      <c r="A7" s="57"/>
      <c r="B7" s="57"/>
      <c r="C7" s="57"/>
      <c r="D7" s="57"/>
      <c r="E7" s="57"/>
      <c r="F7" s="57"/>
      <c r="G7" s="57"/>
    </row>
    <row r="8" spans="1:7" ht="12.75" customHeight="1">
      <c r="A8" s="57"/>
      <c r="B8" s="57"/>
      <c r="C8" s="57"/>
      <c r="D8" s="57"/>
      <c r="E8" s="57"/>
      <c r="F8" s="57"/>
      <c r="G8" s="57"/>
    </row>
    <row r="9" spans="1:7" ht="12.75" customHeight="1">
      <c r="A9" s="57"/>
      <c r="B9" s="57"/>
      <c r="C9" s="57"/>
      <c r="D9" s="57"/>
      <c r="E9" s="57"/>
      <c r="F9" s="57"/>
      <c r="G9" s="57"/>
    </row>
    <row r="10" spans="1:7" ht="12.75" customHeight="1">
      <c r="A10" s="6"/>
      <c r="B10" s="6"/>
      <c r="C10" s="6"/>
      <c r="D10" s="6"/>
      <c r="E10" s="6"/>
      <c r="F10" s="6"/>
      <c r="G10" s="6"/>
    </row>
    <row r="11" spans="1:7" ht="12.75" customHeight="1">
      <c r="A11" s="6"/>
      <c r="B11" s="6"/>
      <c r="C11" s="6"/>
      <c r="D11" s="7"/>
      <c r="E11" s="6"/>
      <c r="F11" s="6"/>
      <c r="G11" s="6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3" ht="12.75" customHeight="1">
      <c r="A13" s="1"/>
      <c r="C13" s="1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printOptions horizontalCentered="1"/>
  <pageMargins left="0.59" right="0.59" top="0.79" bottom="0.79" header="0.5" footer="0.5"/>
  <pageSetup fitToHeight="10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zoomScalePageLayoutView="0" workbookViewId="0" topLeftCell="A1">
      <selection activeCell="A6" sqref="A6:E25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 t="s">
        <v>13</v>
      </c>
    </row>
    <row r="2" spans="1:7" ht="28.5" customHeight="1">
      <c r="A2" s="9" t="s">
        <v>14</v>
      </c>
      <c r="B2" s="9"/>
      <c r="C2" s="9"/>
      <c r="D2" s="9"/>
      <c r="E2" s="9"/>
      <c r="F2" s="9"/>
      <c r="G2" s="9"/>
    </row>
    <row r="3" ht="22.5" customHeight="1">
      <c r="G3" s="8" t="s">
        <v>27</v>
      </c>
    </row>
    <row r="4" spans="1:7" ht="22.5" customHeight="1">
      <c r="A4" s="10" t="s">
        <v>132</v>
      </c>
      <c r="B4" s="10" t="s">
        <v>133</v>
      </c>
      <c r="C4" s="10" t="s">
        <v>106</v>
      </c>
      <c r="D4" s="10" t="s">
        <v>128</v>
      </c>
      <c r="E4" s="10" t="s">
        <v>129</v>
      </c>
      <c r="F4" s="10" t="s">
        <v>130</v>
      </c>
      <c r="G4" s="10" t="s">
        <v>131</v>
      </c>
    </row>
    <row r="5" spans="1:7" ht="15.75" customHeight="1">
      <c r="A5" s="4" t="s">
        <v>117</v>
      </c>
      <c r="B5" s="4" t="s">
        <v>117</v>
      </c>
      <c r="C5" s="4">
        <v>1</v>
      </c>
      <c r="D5" s="55">
        <v>2</v>
      </c>
      <c r="E5" s="55">
        <v>3</v>
      </c>
      <c r="F5" s="55">
        <v>4</v>
      </c>
      <c r="G5" s="4" t="s">
        <v>117</v>
      </c>
    </row>
    <row r="6" spans="1:7" ht="12.75" customHeight="1">
      <c r="A6" s="6">
        <v>301</v>
      </c>
      <c r="B6" s="6" t="s">
        <v>229</v>
      </c>
      <c r="C6" s="63">
        <f>D6+E6+F6</f>
        <v>2087.44</v>
      </c>
      <c r="D6" s="64">
        <f>SUM(D7:D11)</f>
        <v>812.02</v>
      </c>
      <c r="E6" s="64"/>
      <c r="F6" s="64">
        <v>1275.42</v>
      </c>
      <c r="G6" s="6"/>
    </row>
    <row r="7" spans="1:7" ht="12.75" customHeight="1">
      <c r="A7" s="6">
        <v>30101</v>
      </c>
      <c r="B7" s="6" t="s">
        <v>230</v>
      </c>
      <c r="C7" s="63">
        <f aca="true" t="shared" si="0" ref="C7:C25">D7+E7+F7</f>
        <v>240.5</v>
      </c>
      <c r="D7" s="64">
        <f>160.5+80</f>
        <v>240.5</v>
      </c>
      <c r="E7" s="64"/>
      <c r="F7" s="64"/>
      <c r="G7" s="6"/>
    </row>
    <row r="8" spans="1:7" ht="12.75" customHeight="1">
      <c r="A8" s="6">
        <v>30102</v>
      </c>
      <c r="B8" s="6" t="s">
        <v>231</v>
      </c>
      <c r="C8" s="63">
        <f t="shared" si="0"/>
        <v>72.58</v>
      </c>
      <c r="D8" s="64">
        <v>72.58</v>
      </c>
      <c r="E8" s="64"/>
      <c r="F8" s="64"/>
      <c r="G8" s="6"/>
    </row>
    <row r="9" spans="1:7" ht="12.75" customHeight="1">
      <c r="A9" s="6">
        <v>30104</v>
      </c>
      <c r="B9" s="6" t="s">
        <v>232</v>
      </c>
      <c r="C9" s="63">
        <f t="shared" si="0"/>
        <v>123.13</v>
      </c>
      <c r="D9" s="64">
        <f>98.13+25</f>
        <v>123.13</v>
      </c>
      <c r="E9" s="64"/>
      <c r="F9" s="64"/>
      <c r="G9" s="6"/>
    </row>
    <row r="10" spans="1:7" ht="12.75" customHeight="1">
      <c r="A10" s="6">
        <v>30107</v>
      </c>
      <c r="B10" s="6" t="s">
        <v>233</v>
      </c>
      <c r="C10" s="63">
        <f t="shared" si="0"/>
        <v>128.54</v>
      </c>
      <c r="D10" s="64">
        <f>89.21+39.33</f>
        <v>128.54</v>
      </c>
      <c r="E10" s="64"/>
      <c r="F10" s="64"/>
      <c r="G10" s="6"/>
    </row>
    <row r="11" spans="1:7" ht="12.75" customHeight="1">
      <c r="A11" s="6">
        <v>301499</v>
      </c>
      <c r="B11" s="6" t="s">
        <v>234</v>
      </c>
      <c r="C11" s="63">
        <f t="shared" si="0"/>
        <v>1522.69</v>
      </c>
      <c r="D11" s="64">
        <v>247.27</v>
      </c>
      <c r="E11" s="64"/>
      <c r="F11" s="64">
        <v>1275.42</v>
      </c>
      <c r="G11" s="6"/>
    </row>
    <row r="12" spans="1:7" ht="12.75" customHeight="1">
      <c r="A12" s="6">
        <v>302</v>
      </c>
      <c r="B12" s="6" t="s">
        <v>235</v>
      </c>
      <c r="C12" s="63">
        <f t="shared" si="0"/>
        <v>75.52</v>
      </c>
      <c r="D12" s="64"/>
      <c r="E12" s="64">
        <v>75.52</v>
      </c>
      <c r="F12" s="64"/>
      <c r="G12" s="6"/>
    </row>
    <row r="13" spans="1:7" ht="12.75" customHeight="1">
      <c r="A13" s="6">
        <v>30201</v>
      </c>
      <c r="B13" s="6" t="s">
        <v>236</v>
      </c>
      <c r="C13" s="63">
        <f t="shared" si="0"/>
        <v>11.48</v>
      </c>
      <c r="D13" s="64"/>
      <c r="E13" s="64">
        <f>15.48-4</f>
        <v>11.48</v>
      </c>
      <c r="F13" s="64"/>
      <c r="G13" s="6"/>
    </row>
    <row r="14" spans="1:7" ht="12.75" customHeight="1">
      <c r="A14" s="6">
        <v>30202</v>
      </c>
      <c r="B14" s="6" t="s">
        <v>237</v>
      </c>
      <c r="C14" s="63">
        <f t="shared" si="0"/>
        <v>2.5</v>
      </c>
      <c r="D14" s="64"/>
      <c r="E14" s="64">
        <v>2.5</v>
      </c>
      <c r="F14" s="64"/>
      <c r="G14" s="6"/>
    </row>
    <row r="15" spans="1:7" ht="12.75" customHeight="1">
      <c r="A15" s="6">
        <v>30204</v>
      </c>
      <c r="B15" s="6" t="s">
        <v>238</v>
      </c>
      <c r="C15" s="63">
        <f t="shared" si="0"/>
        <v>1.4</v>
      </c>
      <c r="D15" s="64"/>
      <c r="E15" s="64">
        <v>1.4</v>
      </c>
      <c r="F15" s="64"/>
      <c r="G15" s="6"/>
    </row>
    <row r="16" spans="1:7" ht="12.75" customHeight="1">
      <c r="A16" s="6">
        <v>30206</v>
      </c>
      <c r="B16" s="6" t="s">
        <v>239</v>
      </c>
      <c r="C16" s="63">
        <f t="shared" si="0"/>
        <v>5.6</v>
      </c>
      <c r="D16" s="64"/>
      <c r="E16" s="64">
        <v>5.6</v>
      </c>
      <c r="F16" s="64"/>
      <c r="G16" s="6"/>
    </row>
    <row r="17" spans="1:7" ht="12.75" customHeight="1">
      <c r="A17" s="6">
        <v>30207</v>
      </c>
      <c r="B17" s="6" t="s">
        <v>240</v>
      </c>
      <c r="C17" s="63">
        <f t="shared" si="0"/>
        <v>0</v>
      </c>
      <c r="D17" s="64"/>
      <c r="E17" s="64"/>
      <c r="F17" s="64"/>
      <c r="G17" s="6"/>
    </row>
    <row r="18" spans="1:7" ht="12.75" customHeight="1">
      <c r="A18" s="6">
        <v>30208</v>
      </c>
      <c r="B18" s="6" t="s">
        <v>241</v>
      </c>
      <c r="C18" s="63">
        <f t="shared" si="0"/>
        <v>0</v>
      </c>
      <c r="D18" s="64"/>
      <c r="E18" s="64"/>
      <c r="F18" s="64"/>
      <c r="G18" s="6"/>
    </row>
    <row r="19" spans="1:7" ht="12.75" customHeight="1">
      <c r="A19" s="6">
        <v>30211</v>
      </c>
      <c r="B19" s="6" t="s">
        <v>242</v>
      </c>
      <c r="C19" s="63">
        <f t="shared" si="0"/>
        <v>1.8</v>
      </c>
      <c r="D19" s="64"/>
      <c r="E19" s="64">
        <v>1.8</v>
      </c>
      <c r="F19" s="64"/>
      <c r="G19" s="6"/>
    </row>
    <row r="20" spans="1:7" ht="12.75" customHeight="1">
      <c r="A20" s="6">
        <v>30213</v>
      </c>
      <c r="B20" s="6" t="s">
        <v>243</v>
      </c>
      <c r="C20" s="63">
        <f t="shared" si="0"/>
        <v>2.7</v>
      </c>
      <c r="D20" s="64"/>
      <c r="E20" s="64">
        <v>2.7</v>
      </c>
      <c r="F20" s="64"/>
      <c r="G20" s="6"/>
    </row>
    <row r="21" spans="1:7" ht="12.75" customHeight="1">
      <c r="A21" s="6">
        <v>30214</v>
      </c>
      <c r="B21" s="6" t="s">
        <v>244</v>
      </c>
      <c r="C21" s="63">
        <f t="shared" si="0"/>
        <v>2.5</v>
      </c>
      <c r="D21" s="64"/>
      <c r="E21" s="64">
        <v>2.5</v>
      </c>
      <c r="F21" s="64"/>
      <c r="G21" s="6"/>
    </row>
    <row r="22" spans="1:7" ht="12.75" customHeight="1">
      <c r="A22" s="6">
        <v>30217</v>
      </c>
      <c r="B22" s="6" t="s">
        <v>188</v>
      </c>
      <c r="C22" s="63">
        <f t="shared" si="0"/>
        <v>1.8</v>
      </c>
      <c r="D22" s="64"/>
      <c r="E22" s="64">
        <v>1.8</v>
      </c>
      <c r="F22" s="64"/>
      <c r="G22" s="6"/>
    </row>
    <row r="23" spans="1:7" ht="12.75" customHeight="1">
      <c r="A23" s="6">
        <v>30226</v>
      </c>
      <c r="B23" s="6" t="s">
        <v>245</v>
      </c>
      <c r="C23" s="63">
        <f t="shared" si="0"/>
        <v>2</v>
      </c>
      <c r="D23" s="64"/>
      <c r="E23" s="64">
        <v>2</v>
      </c>
      <c r="F23" s="64"/>
      <c r="G23" s="6"/>
    </row>
    <row r="24" spans="1:7" ht="12.75" customHeight="1">
      <c r="A24" s="6">
        <v>30231</v>
      </c>
      <c r="B24" s="6" t="s">
        <v>191</v>
      </c>
      <c r="C24" s="63">
        <f t="shared" si="0"/>
        <v>3</v>
      </c>
      <c r="D24" s="64"/>
      <c r="E24" s="64">
        <v>3</v>
      </c>
      <c r="F24" s="64"/>
      <c r="G24" s="6"/>
    </row>
    <row r="25" spans="1:7" ht="12.75" customHeight="1">
      <c r="A25" s="6">
        <v>30239</v>
      </c>
      <c r="B25" s="6" t="s">
        <v>246</v>
      </c>
      <c r="C25" s="63">
        <f t="shared" si="0"/>
        <v>40.74</v>
      </c>
      <c r="D25" s="64"/>
      <c r="E25" s="64">
        <f>43.78-3.04</f>
        <v>40.74</v>
      </c>
      <c r="F25" s="64"/>
      <c r="G25" s="6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 t="s">
        <v>15</v>
      </c>
    </row>
    <row r="2" spans="1:6" ht="28.5" customHeight="1">
      <c r="A2" s="9" t="s">
        <v>16</v>
      </c>
      <c r="B2" s="9"/>
      <c r="C2" s="9"/>
      <c r="D2" s="9"/>
      <c r="E2" s="9"/>
      <c r="F2" s="9"/>
    </row>
    <row r="3" ht="22.5" customHeight="1">
      <c r="F3" s="8" t="s">
        <v>27</v>
      </c>
    </row>
    <row r="4" spans="1:6" ht="22.5" customHeight="1">
      <c r="A4" s="10" t="s">
        <v>126</v>
      </c>
      <c r="B4" s="10" t="s">
        <v>127</v>
      </c>
      <c r="C4" s="10" t="s">
        <v>106</v>
      </c>
      <c r="D4" s="10" t="s">
        <v>128</v>
      </c>
      <c r="E4" s="10" t="s">
        <v>129</v>
      </c>
      <c r="F4" s="10" t="s">
        <v>131</v>
      </c>
    </row>
    <row r="5" spans="1:6" ht="15.75" customHeight="1">
      <c r="A5" s="4" t="s">
        <v>117</v>
      </c>
      <c r="B5" s="4" t="s">
        <v>117</v>
      </c>
      <c r="C5" s="55">
        <v>1</v>
      </c>
      <c r="D5" s="55">
        <v>2</v>
      </c>
      <c r="E5" s="55">
        <v>3</v>
      </c>
      <c r="F5" s="55" t="s">
        <v>117</v>
      </c>
    </row>
    <row r="6" spans="1:6" ht="12.75" customHeight="1">
      <c r="A6" s="6">
        <v>2010301</v>
      </c>
      <c r="B6" s="56" t="s">
        <v>227</v>
      </c>
      <c r="C6" s="65">
        <f>D6+E6</f>
        <v>887.54</v>
      </c>
      <c r="D6" s="26">
        <v>812.02</v>
      </c>
      <c r="E6" s="26">
        <v>75.52</v>
      </c>
      <c r="F6" s="54"/>
    </row>
    <row r="7" spans="1:6" ht="12.75" customHeight="1">
      <c r="A7" s="6"/>
      <c r="B7" s="6"/>
      <c r="C7" s="6"/>
      <c r="D7" s="6"/>
      <c r="E7" s="6"/>
      <c r="F7" s="6"/>
    </row>
    <row r="8" spans="1:6" ht="12.75" customHeight="1">
      <c r="A8" s="6"/>
      <c r="B8" s="6"/>
      <c r="C8" s="6"/>
      <c r="D8" s="6"/>
      <c r="E8" s="6"/>
      <c r="F8" s="6"/>
    </row>
    <row r="9" spans="1:6" ht="12.75" customHeight="1">
      <c r="A9" s="6"/>
      <c r="B9" s="6"/>
      <c r="C9" s="6"/>
      <c r="D9" s="6"/>
      <c r="E9" s="6"/>
      <c r="F9" s="6"/>
    </row>
    <row r="10" spans="1:6" ht="12.75" customHeight="1">
      <c r="A10" s="6"/>
      <c r="B10" s="6"/>
      <c r="C10" s="6"/>
      <c r="D10" s="6"/>
      <c r="E10" s="6"/>
      <c r="F10" s="6"/>
    </row>
    <row r="11" spans="1:6" ht="12.75" customHeight="1">
      <c r="A11" s="6"/>
      <c r="B11" s="6"/>
      <c r="C11" s="6"/>
      <c r="D11" s="7"/>
      <c r="E11" s="6"/>
      <c r="F11" s="6"/>
    </row>
    <row r="12" spans="1:6" ht="12.75" customHeight="1">
      <c r="A12" s="6"/>
      <c r="B12" s="6"/>
      <c r="C12" s="6"/>
      <c r="D12" s="6"/>
      <c r="E12" s="6"/>
      <c r="F12" s="6"/>
    </row>
    <row r="13" spans="1:6" ht="12.75" customHeight="1">
      <c r="A13" s="6"/>
      <c r="B13" s="7"/>
      <c r="C13" s="6"/>
      <c r="D13" s="7"/>
      <c r="E13" s="7"/>
      <c r="F13" s="7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zoomScalePageLayoutView="0" workbookViewId="0" topLeftCell="A1">
      <selection activeCell="C12" activeCellId="1" sqref="C6 C12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 t="s">
        <v>17</v>
      </c>
    </row>
    <row r="2" spans="1:6" ht="28.5" customHeight="1">
      <c r="A2" s="9" t="s">
        <v>18</v>
      </c>
      <c r="B2" s="9"/>
      <c r="C2" s="9"/>
      <c r="D2" s="9"/>
      <c r="E2" s="9"/>
      <c r="F2" s="9"/>
    </row>
    <row r="3" ht="22.5" customHeight="1">
      <c r="F3" s="8" t="s">
        <v>27</v>
      </c>
    </row>
    <row r="4" spans="1:6" ht="22.5" customHeight="1">
      <c r="A4" s="10" t="s">
        <v>132</v>
      </c>
      <c r="B4" s="10" t="s">
        <v>133</v>
      </c>
      <c r="C4" s="10" t="s">
        <v>106</v>
      </c>
      <c r="D4" s="10" t="s">
        <v>128</v>
      </c>
      <c r="E4" s="10" t="s">
        <v>129</v>
      </c>
      <c r="F4" s="10" t="s">
        <v>131</v>
      </c>
    </row>
    <row r="5" spans="1:6" ht="15.75" customHeight="1">
      <c r="A5" s="4" t="s">
        <v>117</v>
      </c>
      <c r="B5" s="4" t="s">
        <v>117</v>
      </c>
      <c r="C5" s="55">
        <v>1</v>
      </c>
      <c r="D5" s="55">
        <v>2</v>
      </c>
      <c r="E5" s="55">
        <v>3</v>
      </c>
      <c r="F5" s="55" t="s">
        <v>117</v>
      </c>
    </row>
    <row r="6" spans="1:6" ht="12.75" customHeight="1">
      <c r="A6" s="6">
        <v>301</v>
      </c>
      <c r="B6" s="6" t="s">
        <v>229</v>
      </c>
      <c r="C6" s="63">
        <f>D6+E6+F6</f>
        <v>812.02</v>
      </c>
      <c r="D6" s="64">
        <f>SUM(D7:D11)</f>
        <v>812.02</v>
      </c>
      <c r="E6" s="64"/>
      <c r="F6" s="6"/>
    </row>
    <row r="7" spans="1:6" ht="12.75" customHeight="1">
      <c r="A7" s="6">
        <v>30101</v>
      </c>
      <c r="B7" s="6" t="s">
        <v>230</v>
      </c>
      <c r="C7" s="63">
        <f aca="true" t="shared" si="0" ref="C7:C25">D7+E7+F7</f>
        <v>240.5</v>
      </c>
      <c r="D7" s="64">
        <f>160.5+80</f>
        <v>240.5</v>
      </c>
      <c r="E7" s="64"/>
      <c r="F7" s="6"/>
    </row>
    <row r="8" spans="1:6" ht="12.75" customHeight="1">
      <c r="A8" s="6">
        <v>30102</v>
      </c>
      <c r="B8" s="6" t="s">
        <v>231</v>
      </c>
      <c r="C8" s="63">
        <f t="shared" si="0"/>
        <v>72.58</v>
      </c>
      <c r="D8" s="64">
        <v>72.58</v>
      </c>
      <c r="E8" s="64"/>
      <c r="F8" s="6"/>
    </row>
    <row r="9" spans="1:6" ht="12.75" customHeight="1">
      <c r="A9" s="6">
        <v>30104</v>
      </c>
      <c r="B9" s="6" t="s">
        <v>232</v>
      </c>
      <c r="C9" s="63">
        <f t="shared" si="0"/>
        <v>123.13</v>
      </c>
      <c r="D9" s="64">
        <f>98.13+25</f>
        <v>123.13</v>
      </c>
      <c r="E9" s="64"/>
      <c r="F9" s="6"/>
    </row>
    <row r="10" spans="1:6" ht="12.75" customHeight="1">
      <c r="A10" s="6">
        <v>30107</v>
      </c>
      <c r="B10" s="6" t="s">
        <v>233</v>
      </c>
      <c r="C10" s="63">
        <f t="shared" si="0"/>
        <v>128.54</v>
      </c>
      <c r="D10" s="64">
        <f>89.21+39.33</f>
        <v>128.54</v>
      </c>
      <c r="E10" s="64"/>
      <c r="F10" s="6"/>
    </row>
    <row r="11" spans="1:6" ht="12.75" customHeight="1">
      <c r="A11" s="6">
        <v>301499</v>
      </c>
      <c r="B11" s="6" t="s">
        <v>234</v>
      </c>
      <c r="C11" s="63">
        <f t="shared" si="0"/>
        <v>247.27</v>
      </c>
      <c r="D11" s="64">
        <v>247.27</v>
      </c>
      <c r="E11" s="64"/>
      <c r="F11" s="6"/>
    </row>
    <row r="12" spans="1:6" ht="12.75" customHeight="1">
      <c r="A12" s="6">
        <v>302</v>
      </c>
      <c r="B12" s="6" t="s">
        <v>235</v>
      </c>
      <c r="C12" s="63">
        <f t="shared" si="0"/>
        <v>75.52</v>
      </c>
      <c r="D12" s="64"/>
      <c r="E12" s="64">
        <v>75.52</v>
      </c>
      <c r="F12" s="6"/>
    </row>
    <row r="13" spans="1:6" ht="12.75" customHeight="1">
      <c r="A13" s="6">
        <v>30201</v>
      </c>
      <c r="B13" s="6" t="s">
        <v>236</v>
      </c>
      <c r="C13" s="63">
        <f t="shared" si="0"/>
        <v>11.48</v>
      </c>
      <c r="D13" s="64"/>
      <c r="E13" s="64">
        <f>15.48-4</f>
        <v>11.48</v>
      </c>
      <c r="F13" s="6"/>
    </row>
    <row r="14" spans="1:6" ht="12.75" customHeight="1">
      <c r="A14" s="6">
        <v>30202</v>
      </c>
      <c r="B14" s="6" t="s">
        <v>237</v>
      </c>
      <c r="C14" s="63">
        <f t="shared" si="0"/>
        <v>2.5</v>
      </c>
      <c r="D14" s="64"/>
      <c r="E14" s="64">
        <v>2.5</v>
      </c>
      <c r="F14" s="6"/>
    </row>
    <row r="15" spans="1:6" ht="12.75" customHeight="1">
      <c r="A15" s="6">
        <v>30204</v>
      </c>
      <c r="B15" s="6" t="s">
        <v>238</v>
      </c>
      <c r="C15" s="63">
        <f t="shared" si="0"/>
        <v>1.4</v>
      </c>
      <c r="D15" s="64"/>
      <c r="E15" s="64">
        <v>1.4</v>
      </c>
      <c r="F15" s="6"/>
    </row>
    <row r="16" spans="1:6" ht="12.75" customHeight="1">
      <c r="A16" s="6">
        <v>30206</v>
      </c>
      <c r="B16" s="6" t="s">
        <v>239</v>
      </c>
      <c r="C16" s="63">
        <f t="shared" si="0"/>
        <v>5.6</v>
      </c>
      <c r="D16" s="64"/>
      <c r="E16" s="64">
        <v>5.6</v>
      </c>
      <c r="F16" s="6"/>
    </row>
    <row r="17" spans="1:6" ht="12.75" customHeight="1">
      <c r="A17" s="6">
        <v>30207</v>
      </c>
      <c r="B17" s="6" t="s">
        <v>240</v>
      </c>
      <c r="C17" s="63">
        <f t="shared" si="0"/>
        <v>0</v>
      </c>
      <c r="D17" s="64"/>
      <c r="E17" s="64"/>
      <c r="F17" s="6"/>
    </row>
    <row r="18" spans="1:6" ht="12.75" customHeight="1">
      <c r="A18" s="6">
        <v>30208</v>
      </c>
      <c r="B18" s="6" t="s">
        <v>241</v>
      </c>
      <c r="C18" s="63">
        <f t="shared" si="0"/>
        <v>0</v>
      </c>
      <c r="D18" s="64"/>
      <c r="E18" s="64"/>
      <c r="F18" s="6"/>
    </row>
    <row r="19" spans="1:6" ht="12.75" customHeight="1">
      <c r="A19" s="6">
        <v>30211</v>
      </c>
      <c r="B19" s="6" t="s">
        <v>242</v>
      </c>
      <c r="C19" s="63">
        <f t="shared" si="0"/>
        <v>1.8</v>
      </c>
      <c r="D19" s="64"/>
      <c r="E19" s="64">
        <v>1.8</v>
      </c>
      <c r="F19" s="6"/>
    </row>
    <row r="20" spans="1:6" ht="12.75" customHeight="1">
      <c r="A20" s="6">
        <v>30213</v>
      </c>
      <c r="B20" s="6" t="s">
        <v>243</v>
      </c>
      <c r="C20" s="63">
        <f t="shared" si="0"/>
        <v>2.7</v>
      </c>
      <c r="D20" s="64"/>
      <c r="E20" s="64">
        <v>2.7</v>
      </c>
      <c r="F20" s="6"/>
    </row>
    <row r="21" spans="1:6" ht="12.75" customHeight="1">
      <c r="A21" s="6">
        <v>30214</v>
      </c>
      <c r="B21" s="6" t="s">
        <v>244</v>
      </c>
      <c r="C21" s="63">
        <f t="shared" si="0"/>
        <v>2.5</v>
      </c>
      <c r="D21" s="64"/>
      <c r="E21" s="64">
        <v>2.5</v>
      </c>
      <c r="F21" s="6"/>
    </row>
    <row r="22" spans="1:6" ht="12.75" customHeight="1">
      <c r="A22" s="6">
        <v>30217</v>
      </c>
      <c r="B22" s="6" t="s">
        <v>188</v>
      </c>
      <c r="C22" s="63">
        <f t="shared" si="0"/>
        <v>1.8</v>
      </c>
      <c r="D22" s="64"/>
      <c r="E22" s="64">
        <v>1.8</v>
      </c>
      <c r="F22" s="6"/>
    </row>
    <row r="23" spans="1:6" ht="12.75" customHeight="1">
      <c r="A23" s="6">
        <v>30226</v>
      </c>
      <c r="B23" s="6" t="s">
        <v>245</v>
      </c>
      <c r="C23" s="63">
        <f t="shared" si="0"/>
        <v>2</v>
      </c>
      <c r="D23" s="64"/>
      <c r="E23" s="64">
        <v>2</v>
      </c>
      <c r="F23" s="6"/>
    </row>
    <row r="24" spans="1:6" ht="12.75" customHeight="1">
      <c r="A24" s="6">
        <v>30231</v>
      </c>
      <c r="B24" s="6" t="s">
        <v>191</v>
      </c>
      <c r="C24" s="63">
        <f t="shared" si="0"/>
        <v>3</v>
      </c>
      <c r="D24" s="64"/>
      <c r="E24" s="64">
        <v>3</v>
      </c>
      <c r="F24" s="6"/>
    </row>
    <row r="25" spans="1:6" ht="12.75" customHeight="1">
      <c r="A25" s="6">
        <v>30239</v>
      </c>
      <c r="B25" s="6" t="s">
        <v>246</v>
      </c>
      <c r="C25" s="63">
        <f t="shared" si="0"/>
        <v>40.74</v>
      </c>
      <c r="D25" s="64"/>
      <c r="E25" s="64">
        <f>43.78-3.04</f>
        <v>40.74</v>
      </c>
      <c r="F25" s="6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2018-01-09T01:56:11Z</dcterms:created>
  <dcterms:modified xsi:type="dcterms:W3CDTF">2018-05-23T10:15:58Z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