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firstSheet="12" activeTab="13"/>
  </bookViews>
  <sheets>
    <sheet name="目录" sheetId="1" r:id="rId1"/>
    <sheet name="表1-部门综合预算收支总表" sheetId="2" r:id="rId2"/>
    <sheet name="表2-部门综合预算收入总表" sheetId="3" r:id="rId3"/>
    <sheet name="表3-部门综合预算支出总表" sheetId="4" r:id="rId4"/>
    <sheet name="表4-部门综合预算财政拨款收支总表" sheetId="5" r:id="rId5"/>
    <sheet name="表5-部门综合预算一般公共预算支出明细表（按功能科目分）" sheetId="6" r:id="rId6"/>
    <sheet name="表6-部门综合预算一般公共预算支出明细表（按经济分类科目分）" sheetId="7" r:id="rId7"/>
    <sheet name="表7-部门综合预算一般公共预算基本支出明细表（按功能科目分）" sheetId="8" r:id="rId8"/>
    <sheet name="表8-部门综合预一般公共预算基本支出明细表（按经济分类科目分）" sheetId="9" r:id="rId9"/>
    <sheet name="表9-部门综合预算政府性基金收支表" sheetId="10" r:id="rId10"/>
    <sheet name="表10-部门综合预算专项业务经费支出表" sheetId="11" r:id="rId11"/>
    <sheet name="表11-部门综合预算政府采购（资产配置、购买服务）预算表" sheetId="12" r:id="rId12"/>
    <sheet name="表12-部门综合预算一般公共预算拨款“三公”经费及会议培训费表" sheetId="13" r:id="rId13"/>
    <sheet name="表13-部门综合预算其他资金“三公”经费及会议培训费表" sheetId="14" r:id="rId14"/>
  </sheets>
  <definedNames>
    <definedName name="_xlnm.Print_Area" localSheetId="10">'表10-部门综合预算专项业务经费支出表'!$A$1:$D$13</definedName>
    <definedName name="_xlnm.Print_Area" localSheetId="11">'表11-部门综合预算政府采购（资产配置、购买服务）预算表'!$A$1:$N$14</definedName>
    <definedName name="_xlnm.Print_Area" localSheetId="12">'表12-部门综合预算一般公共预算拨款“三公”经费及会议培训费表'!$A$1:$AC$16</definedName>
    <definedName name="_xlnm.Print_Area" localSheetId="1">'表1-部门综合预算收支总表'!$A$1:$F$45</definedName>
    <definedName name="_xlnm.Print_Area" localSheetId="2">'表2-部门综合预算收入总表'!$A$1:$P$12</definedName>
    <definedName name="_xlnm.Print_Area" localSheetId="3">'表3-部门综合预算支出总表'!$A$1:$N$12</definedName>
    <definedName name="_xlnm.Print_Area" localSheetId="4">'表4-部门综合预算财政拨款收支总表'!$A$1:$F$41</definedName>
    <definedName name="_xlnm.Print_Area" localSheetId="5">'表5-部门综合预算一般公共预算支出明细表（按功能科目分）'!$A$1:$G$11</definedName>
    <definedName name="_xlnm.Print_Area" localSheetId="6">'表6-部门综合预算一般公共预算支出明细表（按经济分类科目分）'!$A$1:$G$11</definedName>
    <definedName name="_xlnm.Print_Area" localSheetId="7">'表7-部门综合预算一般公共预算基本支出明细表（按功能科目分）'!$A$1:$F$13</definedName>
    <definedName name="_xlnm.Print_Area" localSheetId="8">'表8-部门综合预一般公共预算基本支出明细表（按经济分类科目分）'!$A$1:$F$12</definedName>
    <definedName name="_xlnm.Print_Area" localSheetId="9">'表9-部门综合预算政府性基金收支表'!$A$1:$F$26</definedName>
    <definedName name="_xlnm.Print_Area" localSheetId="0">'目录'!$A$1:$L$17</definedName>
    <definedName name="_xlnm.Print_Titles" localSheetId="10">'表10-部门综合预算专项业务经费支出表'!$1:$5</definedName>
    <definedName name="_xlnm.Print_Titles" localSheetId="11">'表11-部门综合预算政府采购（资产配置、购买服务）预算表'!$1:$6</definedName>
    <definedName name="_xlnm.Print_Titles" localSheetId="12">'表12-部门综合预算一般公共预算拨款“三公”经费及会议培训费表'!$1:$8</definedName>
    <definedName name="_xlnm.Print_Titles" localSheetId="1">'表1-部门综合预算收支总表'!$1:$5</definedName>
    <definedName name="_xlnm.Print_Titles" localSheetId="2">'表2-部门综合预算收入总表'!$1:$6</definedName>
    <definedName name="_xlnm.Print_Titles" localSheetId="3">'表3-部门综合预算支出总表'!$1:$6</definedName>
    <definedName name="_xlnm.Print_Titles" localSheetId="4">'表4-部门综合预算财政拨款收支总表'!$1:$5</definedName>
    <definedName name="_xlnm.Print_Titles" localSheetId="5">'表5-部门综合预算一般公共预算支出明细表（按功能科目分）'!$1:$5</definedName>
    <definedName name="_xlnm.Print_Titles" localSheetId="6">'表6-部门综合预算一般公共预算支出明细表（按经济分类科目分）'!$1:$5</definedName>
    <definedName name="_xlnm.Print_Titles" localSheetId="7">'表7-部门综合预算一般公共预算基本支出明细表（按功能科目分）'!$1:$5</definedName>
    <definedName name="_xlnm.Print_Titles" localSheetId="8">'表8-部门综合预一般公共预算基本支出明细表（按经济分类科目分）'!$1:$5</definedName>
    <definedName name="_xlnm.Print_Titles" localSheetId="9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<sst xmlns="http://schemas.openxmlformats.org/spreadsheetml/2006/main" count="651" uniqueCount="348">
  <si>
    <t>目录</t>
  </si>
  <si>
    <t>表1</t>
  </si>
  <si>
    <t>2018年部门综合预算收支总表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</si>
  <si>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</si>
  <si>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</si>
  <si>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</si>
  <si>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</si>
  <si>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</si>
  <si>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</si>
  <si>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</si>
  <si>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</si>
  <si>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</si>
  <si>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</si>
  <si>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</si>
  <si>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</si>
  <si>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</si>
  <si>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</si>
  <si>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</si>
  <si>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</si>
  <si>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</si>
  <si>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</si>
  <si>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</si>
  <si>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</si>
  <si>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</si>
  <si>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</si>
  <si>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</si>
  <si>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</si>
  <si>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</si>
  <si>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</si>
  <si>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</si>
  <si>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</si>
  <si>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</si>
  <si>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</si>
  <si>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</si>
  <si>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</si>
  <si>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</si>
  <si>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</si>
  <si>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</si>
  <si>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</si>
  <si>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</si>
  <si>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</si>
  <si>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</si>
  <si>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</si>
  <si>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</si>
  <si>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</si>
  <si>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</si>
  <si>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</si>
  <si>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</si>
  <si>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</si>
  <si>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</si>
  <si>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</si>
  <si>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</si>
  <si>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</si>
  <si>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</si>
  <si>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</si>
  <si>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</si>
  <si>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</si>
  <si>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</si>
  <si>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</si>
  <si>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</si>
  <si>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</si>
  <si>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</si>
  <si>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</si>
  <si>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</si>
  <si>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</si>
  <si>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</si>
  <si>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</si>
  <si>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</si>
  <si>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</si>
  <si>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</si>
  <si>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</si>
  <si>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</si>
  <si>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</si>
  <si>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</si>
  <si>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</si>
  <si>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</si>
  <si>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</si>
  <si>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</si>
  <si>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</si>
  <si>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</si>
  <si>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</si>
  <si>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</si>
  <si>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</si>
  <si>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</si>
  <si>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</si>
  <si>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</si>
  <si>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</si>
  <si>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</si>
  <si>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</si>
  <si>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</si>
  <si>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</si>
  <si>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</si>
  <si>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</si>
  <si>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</si>
  <si>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</si>
  <si>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</si>
  <si>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</si>
  <si>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</si>
  <si>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</si>
  <si>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</si>
  <si>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</si>
  <si>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</si>
  <si>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</si>
  <si>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</si>
  <si>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</si>
  <si>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</si>
  <si>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</si>
  <si>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</si>
  <si>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</si>
  <si>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</si>
  <si>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</si>
  <si>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</si>
  <si>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</si>
  <si>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</si>
  <si>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</si>
  <si>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</si>
  <si>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</si>
  <si>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</si>
  <si>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</si>
  <si>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</si>
  <si>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</si>
  <si>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</si>
  <si>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</si>
  <si>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</si>
  <si>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</si>
  <si>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</si>
  <si>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</si>
  <si>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</si>
  <si>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</si>
  <si>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</si>
  <si>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</si>
  <si>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</si>
  <si>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</si>
  <si>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</si>
  <si>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</si>
  <si>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</si>
  <si>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</si>
  <si>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</si>
  <si>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</si>
  <si>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</si>
  <si>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</si>
  <si>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</si>
  <si>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</si>
  <si>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</si>
  <si>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</si>
  <si>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</si>
  <si>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</si>
  <si>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</si>
  <si>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</si>
  <si>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</si>
  <si>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</si>
  <si>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</si>
  <si>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</si>
  <si>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</si>
  <si>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</si>
  <si>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</si>
  <si>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</si>
  <si>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</si>
  <si>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</si>
  <si>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</si>
  <si>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</si>
  <si>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</si>
  <si>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</si>
  <si>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</si>
  <si>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</si>
  <si>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</si>
  <si>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</si>
  <si>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</si>
  <si>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</si>
  <si>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</si>
  <si>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</si>
  <si>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</si>
  <si>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</si>
  <si>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</si>
  <si>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</si>
  <si>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</si>
  <si>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</si>
  <si>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</si>
  <si>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</si>
  <si>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</si>
  <si>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</si>
  <si>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</si>
  <si>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</si>
  <si>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</si>
  <si>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</si>
  <si>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</si>
  <si>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</si>
  <si>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</si>
  <si>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</si>
  <si>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</si>
  <si>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</si>
  <si>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</si>
  <si>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</si>
  <si>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</si>
  <si>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</si>
  <si>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</si>
  <si>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</si>
  <si>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</si>
  <si>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</si>
  <si>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</si>
  <si>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陕西省西咸新区泾河新城管理委员会</t>
  </si>
  <si>
    <t>行政运行</t>
  </si>
  <si>
    <t>行政运行</t>
  </si>
  <si>
    <t>事业运行</t>
  </si>
  <si>
    <t>事业运行</t>
  </si>
  <si>
    <t>水利行业业务管理</t>
  </si>
  <si>
    <t>水利行业业务管理</t>
  </si>
  <si>
    <t>农田水利</t>
  </si>
  <si>
    <t>农田水利</t>
  </si>
  <si>
    <t>合计</t>
  </si>
  <si>
    <t>基层政权和社区建设</t>
  </si>
  <si>
    <t>在乡复员、退伍军人生活补助</t>
  </si>
  <si>
    <t>死亡抚恤</t>
  </si>
  <si>
    <t>农村籍退役士兵老年生活补助</t>
  </si>
  <si>
    <t>伤残抚恤</t>
  </si>
  <si>
    <t>伤残抚恤</t>
  </si>
  <si>
    <t>其他社会保障和就业支出</t>
  </si>
  <si>
    <t>退役士兵安置</t>
  </si>
  <si>
    <t>残疾人生活和护理补贴</t>
  </si>
  <si>
    <t>老龄事务</t>
  </si>
  <si>
    <t>儿童福利</t>
  </si>
  <si>
    <t>殡葬</t>
  </si>
  <si>
    <t>城乡居民养老保险</t>
  </si>
  <si>
    <t>城镇居民医疗保险</t>
  </si>
  <si>
    <t>被征地农民养老保险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</si>
  <si>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</si>
  <si>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</si>
  <si>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</si>
  <si>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</si>
  <si>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</si>
  <si>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</si>
  <si>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</si>
  <si>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</si>
  <si>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住房公积金</t>
  </si>
  <si>
    <t>办公费</t>
  </si>
  <si>
    <t>印刷费</t>
  </si>
  <si>
    <t>水费</t>
  </si>
  <si>
    <t>电费</t>
  </si>
  <si>
    <t>邮电费</t>
  </si>
  <si>
    <t>物业管理费</t>
  </si>
  <si>
    <t>维修费</t>
  </si>
  <si>
    <t>租赁费</t>
  </si>
  <si>
    <t>培训费</t>
  </si>
  <si>
    <t>被装购置费</t>
  </si>
  <si>
    <t>劳务费</t>
  </si>
  <si>
    <t>工会经费</t>
  </si>
  <si>
    <t>其他交通费用</t>
  </si>
  <si>
    <t>其他商品和服务支出</t>
  </si>
  <si>
    <t>退役费</t>
  </si>
  <si>
    <t>抚恤金</t>
  </si>
  <si>
    <t>生活补助</t>
  </si>
  <si>
    <t>救济费</t>
  </si>
  <si>
    <t>医疗费补助</t>
  </si>
  <si>
    <t>专用燃料费</t>
  </si>
  <si>
    <t>其他社会保障缴费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</si>
  <si>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</si>
  <si>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</si>
  <si>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</si>
  <si>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</si>
  <si>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</si>
  <si>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</si>
  <si>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</si>
  <si>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</si>
  <si>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</si>
  <si>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</si>
  <si>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</si>
  <si>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</si>
  <si>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</si>
  <si>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</si>
  <si>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物业管理费</t>
  </si>
  <si>
    <t>维修费</t>
  </si>
  <si>
    <t>租赁费</t>
  </si>
  <si>
    <t>培训费</t>
  </si>
  <si>
    <t>专用燃料费</t>
  </si>
  <si>
    <t>被装购置费</t>
  </si>
  <si>
    <t>劳务费</t>
  </si>
  <si>
    <t>工会经费</t>
  </si>
  <si>
    <t>其他交通费用</t>
  </si>
  <si>
    <t>其他商品和服务支出</t>
  </si>
  <si>
    <t>退役费</t>
  </si>
  <si>
    <t>抚恤金</t>
  </si>
  <si>
    <t>生活补助</t>
  </si>
  <si>
    <t>救济费</t>
  </si>
  <si>
    <t>医疗费补助</t>
  </si>
  <si>
    <t>合计</t>
  </si>
  <si>
    <t>高龄老人生活保健费（70-79岁）</t>
  </si>
  <si>
    <t>高龄老人生活保健费（80-89岁）</t>
  </si>
  <si>
    <t>高龄老人生活保健费（90-99岁）</t>
  </si>
  <si>
    <t>高龄老人生活保健费（100岁以上）</t>
  </si>
  <si>
    <t>农村幸福院建设补贴</t>
  </si>
  <si>
    <t>农村幸福院运营补贴</t>
  </si>
  <si>
    <t>农村幸福院运营奖励</t>
  </si>
  <si>
    <t>日间照料中心</t>
  </si>
  <si>
    <t>养老机构运营奖励</t>
  </si>
  <si>
    <t>孤儿生活费</t>
  </si>
  <si>
    <t>孤儿委托监护费</t>
  </si>
  <si>
    <t>孤儿高等教育助学金</t>
  </si>
  <si>
    <t>孤儿高等教育生活补贴</t>
  </si>
  <si>
    <t>残疾人生活补贴（成人）</t>
  </si>
  <si>
    <t>残疾人生活补贴（儿童）</t>
  </si>
  <si>
    <t>残疾人重度一级护理补贴</t>
  </si>
  <si>
    <t>残疾人重度二级护理补贴</t>
  </si>
  <si>
    <t>听力言语一级</t>
  </si>
  <si>
    <t>听力言语二级</t>
  </si>
  <si>
    <t>农村殡葬救助</t>
  </si>
  <si>
    <t>殡葬救助</t>
  </si>
  <si>
    <t>残疾人专委工资</t>
  </si>
  <si>
    <t>城镇社区两委成员补贴待遇</t>
  </si>
  <si>
    <t>社区专职工作人员报酬待遇</t>
  </si>
  <si>
    <t>社区专职人员社会保险</t>
  </si>
  <si>
    <t>社区工作者优秀奖励经费</t>
  </si>
  <si>
    <t>社区办公经费</t>
  </si>
  <si>
    <t>社区专项经费</t>
  </si>
  <si>
    <t>三属人员</t>
  </si>
  <si>
    <t>烈士子女补助费</t>
  </si>
  <si>
    <t>三红人员</t>
  </si>
  <si>
    <t>两参人员</t>
  </si>
  <si>
    <t>病退军人</t>
  </si>
  <si>
    <t>复员</t>
  </si>
  <si>
    <t>60周岁农村义务兵军龄补贴</t>
  </si>
  <si>
    <t>军队复员干部生活补助</t>
  </si>
  <si>
    <t>退役军人安置</t>
  </si>
  <si>
    <t>军休干部退休费</t>
  </si>
  <si>
    <t>离退休人员</t>
  </si>
  <si>
    <t>退役军人医疗保障</t>
  </si>
  <si>
    <t>退役士兵待定安排工作期间生活补助费</t>
  </si>
  <si>
    <t>自主就业退役军人教育培训费</t>
  </si>
  <si>
    <t>国民党抗战老兵生活补助</t>
  </si>
  <si>
    <t>义务兵优待金</t>
  </si>
  <si>
    <t>城市低保</t>
  </si>
  <si>
    <t>农村低保</t>
  </si>
  <si>
    <t>城市流浪人员救助费</t>
  </si>
  <si>
    <t>五保户（集中）</t>
  </si>
  <si>
    <t>五保户（散养）</t>
  </si>
  <si>
    <t>外省六十年代精简对象生活补助</t>
  </si>
  <si>
    <t>医疗救助</t>
  </si>
  <si>
    <t>临时救助</t>
  </si>
  <si>
    <t>教育资助</t>
  </si>
  <si>
    <t>合疗筹资</t>
  </si>
  <si>
    <t>城乡困难群众取暖费</t>
  </si>
  <si>
    <t>否</t>
  </si>
  <si>
    <t>是</t>
  </si>
  <si>
    <t>无政府性基金收入</t>
  </si>
  <si>
    <t>无财政资金安排的政府采购</t>
  </si>
  <si>
    <t>无财政资金安排的“三公”</t>
  </si>
  <si>
    <t>2018年部门综合预算其他资金“三公”经费及会议费、培训费支出预算表</t>
  </si>
  <si>
    <t>表13</t>
  </si>
  <si>
    <t>陕西省西咸新区泾河新城管理委员会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</si>
</sst>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  <numFmt numFmtId="181" formatCode="#,##0.0_);[Red]\(#,##0.0\)"/>
  </numFmts>
  <fonts count="4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 locked="0"/>
    </xf>
    <xf numFmtId="0" fontId="35" fillId="0" borderId="0">
      <alignment/>
      <protection locked="0"/>
    </xf>
    <xf numFmtId="0" fontId="2" fillId="0" borderId="0">
      <alignment/>
      <protection locked="0"/>
    </xf>
    <xf numFmtId="0" fontId="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22" borderId="0">
      <alignment/>
      <protection locked="0"/>
    </xf>
    <xf numFmtId="0" fontId="38" fillId="0" borderId="3" applyNumberFormat="0" applyFill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8" fillId="0" borderId="0" applyFont="0" applyFill="0" applyBorder="0" applyAlignment="0" applyProtection="0"/>
    <xf numFmtId="43" fontId="35" fillId="0" borderId="0">
      <alignment/>
      <protection locked="0"/>
    </xf>
    <xf numFmtId="177" fontId="8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3" borderId="7" applyNumberFormat="0" applyAlignment="0" applyProtection="0"/>
    <xf numFmtId="0" fontId="46" fillId="32" borderId="4" applyNumberFormat="0" applyAlignment="0" applyProtection="0"/>
    <xf numFmtId="0" fontId="47" fillId="0" borderId="0" applyNumberFormat="0" applyFill="0" applyBorder="0" applyAlignment="0" applyProtection="0"/>
    <xf numFmtId="0" fontId="48" fillId="33" borderId="8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6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176" fontId="0" fillId="0" borderId="9" xfId="56" applyFont="1" applyFill="1" applyBorder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85" xfId="41"/>
    <cellStyle name="常规 2 58" xfId="42"/>
    <cellStyle name="常规 3 51" xfId="43"/>
    <cellStyle name="常规 47" xfId="44"/>
    <cellStyle name="Hyperlink" xfId="45"/>
    <cellStyle name="好" xfId="46"/>
    <cellStyle name="好 2 2 8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千位分隔 27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B17" sqref="B17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47" customFormat="1" ht="9" customHeight="1"/>
    <row r="4" spans="1:12" s="48" customFormat="1" ht="24.75" customHeight="1">
      <c r="A4" s="49" t="s">
        <v>1</v>
      </c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2" t="s">
        <v>340</v>
      </c>
      <c r="L4" s="49" t="s">
        <v>3</v>
      </c>
    </row>
    <row r="5" spans="1:12" s="48" customFormat="1" ht="24.75" customHeight="1">
      <c r="A5" s="49" t="s">
        <v>4</v>
      </c>
      <c r="B5" s="53" t="s">
        <v>5</v>
      </c>
      <c r="C5" s="53"/>
      <c r="D5" s="53"/>
      <c r="E5" s="53"/>
      <c r="F5" s="53"/>
      <c r="G5" s="53"/>
      <c r="H5" s="53"/>
      <c r="I5" s="53"/>
      <c r="J5" s="53"/>
      <c r="K5" s="52" t="s">
        <v>340</v>
      </c>
      <c r="L5" s="49"/>
    </row>
    <row r="6" spans="1:12" s="48" customFormat="1" ht="24.75" customHeight="1">
      <c r="A6" s="49" t="s">
        <v>6</v>
      </c>
      <c r="B6" s="53" t="s">
        <v>7</v>
      </c>
      <c r="C6" s="53"/>
      <c r="D6" s="53"/>
      <c r="E6" s="53"/>
      <c r="F6" s="53"/>
      <c r="G6" s="53"/>
      <c r="H6" s="53"/>
      <c r="I6" s="53"/>
      <c r="J6" s="53"/>
      <c r="K6" s="52" t="s">
        <v>340</v>
      </c>
      <c r="L6" s="49"/>
    </row>
    <row r="7" spans="1:12" s="48" customFormat="1" ht="24.75" customHeight="1">
      <c r="A7" s="49" t="s">
        <v>8</v>
      </c>
      <c r="B7" s="53" t="s">
        <v>9</v>
      </c>
      <c r="C7" s="53"/>
      <c r="D7" s="53"/>
      <c r="E7" s="53"/>
      <c r="F7" s="53"/>
      <c r="G7" s="53"/>
      <c r="H7" s="53"/>
      <c r="I7" s="53"/>
      <c r="J7" s="53"/>
      <c r="K7" s="52" t="s">
        <v>340</v>
      </c>
      <c r="L7" s="49"/>
    </row>
    <row r="8" spans="1:12" s="48" customFormat="1" ht="24.75" customHeight="1">
      <c r="A8" s="49" t="s">
        <v>10</v>
      </c>
      <c r="B8" s="53" t="s">
        <v>11</v>
      </c>
      <c r="C8" s="53"/>
      <c r="D8" s="53"/>
      <c r="E8" s="53"/>
      <c r="F8" s="53"/>
      <c r="G8" s="53"/>
      <c r="H8" s="53"/>
      <c r="I8" s="53"/>
      <c r="J8" s="53"/>
      <c r="K8" s="52" t="s">
        <v>340</v>
      </c>
      <c r="L8" s="49"/>
    </row>
    <row r="9" spans="1:12" s="48" customFormat="1" ht="24.75" customHeight="1">
      <c r="A9" s="49" t="s">
        <v>12</v>
      </c>
      <c r="B9" s="53" t="s">
        <v>13</v>
      </c>
      <c r="C9" s="53"/>
      <c r="D9" s="53"/>
      <c r="E9" s="53"/>
      <c r="F9" s="53"/>
      <c r="G9" s="53"/>
      <c r="H9" s="53"/>
      <c r="I9" s="53"/>
      <c r="J9" s="53"/>
      <c r="K9" s="52" t="s">
        <v>340</v>
      </c>
      <c r="L9" s="49"/>
    </row>
    <row r="10" spans="1:12" s="48" customFormat="1" ht="24.75" customHeight="1">
      <c r="A10" s="49" t="s">
        <v>14</v>
      </c>
      <c r="B10" s="53" t="s">
        <v>15</v>
      </c>
      <c r="C10" s="53"/>
      <c r="D10" s="53"/>
      <c r="E10" s="53"/>
      <c r="F10" s="53"/>
      <c r="G10" s="53"/>
      <c r="H10" s="53"/>
      <c r="I10" s="53"/>
      <c r="J10" s="53"/>
      <c r="K10" s="52" t="s">
        <v>340</v>
      </c>
      <c r="L10" s="49"/>
    </row>
    <row r="11" spans="1:12" s="48" customFormat="1" ht="24.75" customHeight="1">
      <c r="A11" s="49" t="s">
        <v>16</v>
      </c>
      <c r="B11" s="53" t="s">
        <v>17</v>
      </c>
      <c r="C11" s="53"/>
      <c r="D11" s="53"/>
      <c r="E11" s="53"/>
      <c r="F11" s="53"/>
      <c r="G11" s="53"/>
      <c r="H11" s="53"/>
      <c r="I11" s="53"/>
      <c r="J11" s="53"/>
      <c r="K11" s="52" t="s">
        <v>340</v>
      </c>
      <c r="L11" s="49"/>
    </row>
    <row r="12" spans="1:12" s="48" customFormat="1" ht="24.75" customHeight="1">
      <c r="A12" s="49" t="s">
        <v>18</v>
      </c>
      <c r="B12" s="53" t="s">
        <v>19</v>
      </c>
      <c r="C12" s="53"/>
      <c r="D12" s="53"/>
      <c r="E12" s="53"/>
      <c r="F12" s="53"/>
      <c r="G12" s="53"/>
      <c r="H12" s="53"/>
      <c r="I12" s="53"/>
      <c r="J12" s="53"/>
      <c r="K12" s="52" t="s">
        <v>341</v>
      </c>
      <c r="L12" s="52" t="s">
        <v>342</v>
      </c>
    </row>
    <row r="13" spans="1:12" s="48" customFormat="1" ht="24.75" customHeight="1">
      <c r="A13" s="49" t="s">
        <v>20</v>
      </c>
      <c r="B13" s="53" t="s">
        <v>21</v>
      </c>
      <c r="C13" s="53"/>
      <c r="D13" s="53"/>
      <c r="E13" s="53"/>
      <c r="F13" s="53"/>
      <c r="G13" s="53"/>
      <c r="H13" s="53"/>
      <c r="I13" s="53"/>
      <c r="J13" s="53"/>
      <c r="K13" s="52" t="s">
        <v>340</v>
      </c>
      <c r="L13" s="49"/>
    </row>
    <row r="14" spans="1:12" s="48" customFormat="1" ht="24.75" customHeight="1">
      <c r="A14" s="49" t="s">
        <v>22</v>
      </c>
      <c r="B14" s="53" t="s">
        <v>23</v>
      </c>
      <c r="C14" s="53"/>
      <c r="D14" s="53"/>
      <c r="E14" s="53"/>
      <c r="F14" s="53"/>
      <c r="G14" s="53"/>
      <c r="H14" s="53"/>
      <c r="I14" s="53"/>
      <c r="J14" s="53"/>
      <c r="K14" s="52" t="s">
        <v>341</v>
      </c>
      <c r="L14" s="52" t="s">
        <v>343</v>
      </c>
    </row>
    <row r="15" spans="1:12" s="48" customFormat="1" ht="24.75" customHeight="1">
      <c r="A15" s="49" t="s">
        <v>24</v>
      </c>
      <c r="B15" s="53" t="s">
        <v>25</v>
      </c>
      <c r="C15" s="53"/>
      <c r="D15" s="53"/>
      <c r="E15" s="53"/>
      <c r="F15" s="53"/>
      <c r="G15" s="53"/>
      <c r="H15" s="53"/>
      <c r="I15" s="53"/>
      <c r="J15" s="53"/>
      <c r="K15" s="52" t="s">
        <v>341</v>
      </c>
      <c r="L15" s="52" t="s">
        <v>344</v>
      </c>
    </row>
    <row r="16" spans="1:12" s="48" customFormat="1" ht="24.75" customHeight="1">
      <c r="A16" s="49" t="s">
        <v>346</v>
      </c>
      <c r="B16" s="53" t="s">
        <v>345</v>
      </c>
      <c r="C16" s="53"/>
      <c r="D16" s="53"/>
      <c r="E16" s="53"/>
      <c r="F16" s="53"/>
      <c r="G16" s="53"/>
      <c r="H16" s="53"/>
      <c r="I16" s="53"/>
      <c r="J16" s="53"/>
      <c r="K16" s="49" t="s">
        <v>340</v>
      </c>
      <c r="L16" s="52"/>
    </row>
  </sheetData>
  <sheetProtection/>
  <mergeCells count="14">
    <mergeCell ref="B16:J16"/>
    <mergeCell ref="A1:L1"/>
    <mergeCell ref="B4:J4"/>
    <mergeCell ref="B5:J5"/>
    <mergeCell ref="B6:J6"/>
    <mergeCell ref="B7:J7"/>
    <mergeCell ref="B8:J8"/>
    <mergeCell ref="B15:J15"/>
    <mergeCell ref="B9:J9"/>
    <mergeCell ref="B10:J10"/>
    <mergeCell ref="B11:J11"/>
    <mergeCell ref="B12:J12"/>
    <mergeCell ref="B13:J13"/>
    <mergeCell ref="B14:J14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3" t="s">
        <v>18</v>
      </c>
      <c r="B1" s="14"/>
      <c r="C1" s="14"/>
      <c r="D1" s="14"/>
      <c r="E1" s="14"/>
      <c r="F1" s="15"/>
    </row>
    <row r="2" spans="1:6" ht="22.5" customHeight="1">
      <c r="A2" s="16" t="s">
        <v>19</v>
      </c>
      <c r="B2" s="17"/>
      <c r="C2" s="17"/>
      <c r="D2" s="17"/>
      <c r="E2" s="17"/>
      <c r="F2" s="17"/>
    </row>
    <row r="3" spans="1:6" ht="22.5" customHeight="1">
      <c r="A3" s="55"/>
      <c r="B3" s="55"/>
      <c r="C3" s="18"/>
      <c r="D3" s="18"/>
      <c r="E3" s="19"/>
      <c r="F3" s="20" t="s">
        <v>26</v>
      </c>
    </row>
    <row r="4" spans="1:6" ht="22.5" customHeight="1">
      <c r="A4" s="56" t="s">
        <v>27</v>
      </c>
      <c r="B4" s="56"/>
      <c r="C4" s="56" t="s">
        <v>28</v>
      </c>
      <c r="D4" s="56"/>
      <c r="E4" s="56"/>
      <c r="F4" s="56"/>
    </row>
    <row r="5" spans="1:6" ht="22.5" customHeight="1">
      <c r="A5" s="21" t="s">
        <v>29</v>
      </c>
      <c r="B5" s="21" t="s">
        <v>30</v>
      </c>
      <c r="C5" s="21" t="s">
        <v>31</v>
      </c>
      <c r="D5" s="22" t="s">
        <v>30</v>
      </c>
      <c r="E5" s="21" t="s">
        <v>32</v>
      </c>
      <c r="F5" s="21" t="s">
        <v>30</v>
      </c>
    </row>
    <row r="6" spans="1:6" ht="22.5" customHeight="1">
      <c r="A6" s="23" t="s">
        <v>133</v>
      </c>
      <c r="B6" s="24"/>
      <c r="C6" s="25" t="s">
        <v>134</v>
      </c>
      <c r="D6" s="26"/>
      <c r="E6" s="27" t="s">
        <v>135</v>
      </c>
      <c r="F6" s="26"/>
    </row>
    <row r="7" spans="1:6" ht="22.5" customHeight="1">
      <c r="A7" s="28"/>
      <c r="B7" s="24"/>
      <c r="C7" s="25" t="s">
        <v>136</v>
      </c>
      <c r="D7" s="26"/>
      <c r="E7" s="29" t="s">
        <v>137</v>
      </c>
      <c r="F7" s="26"/>
    </row>
    <row r="8" spans="1:8" ht="22.5" customHeight="1">
      <c r="A8" s="28"/>
      <c r="B8" s="24"/>
      <c r="C8" s="25" t="s">
        <v>138</v>
      </c>
      <c r="D8" s="26"/>
      <c r="E8" s="29" t="s">
        <v>139</v>
      </c>
      <c r="F8" s="26"/>
      <c r="H8" s="1"/>
    </row>
    <row r="9" spans="1:6" ht="22.5" customHeight="1">
      <c r="A9" s="23"/>
      <c r="B9" s="24"/>
      <c r="C9" s="25" t="s">
        <v>140</v>
      </c>
      <c r="D9" s="26"/>
      <c r="E9" s="29" t="s">
        <v>141</v>
      </c>
      <c r="F9" s="26"/>
    </row>
    <row r="10" spans="1:7" ht="22.5" customHeight="1">
      <c r="A10" s="23"/>
      <c r="B10" s="24"/>
      <c r="C10" s="25" t="s">
        <v>142</v>
      </c>
      <c r="D10" s="26"/>
      <c r="E10" s="29" t="s">
        <v>143</v>
      </c>
      <c r="F10" s="26"/>
      <c r="G10" s="1"/>
    </row>
    <row r="11" spans="1:7" ht="22.5" customHeight="1">
      <c r="A11" s="28"/>
      <c r="B11" s="24"/>
      <c r="C11" s="25" t="s">
        <v>144</v>
      </c>
      <c r="D11" s="26"/>
      <c r="E11" s="29" t="s">
        <v>145</v>
      </c>
      <c r="F11" s="26"/>
      <c r="G11" s="1"/>
    </row>
    <row r="12" spans="1:7" ht="22.5" customHeight="1">
      <c r="A12" s="28"/>
      <c r="B12" s="24"/>
      <c r="C12" s="25" t="s">
        <v>146</v>
      </c>
      <c r="D12" s="26"/>
      <c r="E12" s="29" t="s">
        <v>137</v>
      </c>
      <c r="F12" s="26"/>
      <c r="G12" s="1"/>
    </row>
    <row r="13" spans="1:7" ht="22.5" customHeight="1">
      <c r="A13" s="30"/>
      <c r="B13" s="24"/>
      <c r="C13" s="25" t="s">
        <v>147</v>
      </c>
      <c r="D13" s="26"/>
      <c r="E13" s="29" t="s">
        <v>139</v>
      </c>
      <c r="F13" s="26"/>
      <c r="G13" s="1"/>
    </row>
    <row r="14" spans="1:6" ht="22.5" customHeight="1">
      <c r="A14" s="30"/>
      <c r="B14" s="24"/>
      <c r="C14" s="25" t="s">
        <v>148</v>
      </c>
      <c r="D14" s="26"/>
      <c r="E14" s="29" t="s">
        <v>141</v>
      </c>
      <c r="F14" s="26"/>
    </row>
    <row r="15" spans="1:6" ht="22.5" customHeight="1">
      <c r="A15" s="30"/>
      <c r="B15" s="24"/>
      <c r="C15" s="25" t="s">
        <v>149</v>
      </c>
      <c r="D15" s="26"/>
      <c r="E15" s="29" t="s">
        <v>150</v>
      </c>
      <c r="F15" s="26"/>
    </row>
    <row r="16" spans="1:8" ht="22.5" customHeight="1">
      <c r="A16" s="6"/>
      <c r="B16" s="31"/>
      <c r="C16" s="25" t="s">
        <v>151</v>
      </c>
      <c r="D16" s="26"/>
      <c r="E16" s="29" t="s">
        <v>152</v>
      </c>
      <c r="F16" s="26"/>
      <c r="H16" s="1"/>
    </row>
    <row r="17" spans="1:6" ht="22.5" customHeight="1">
      <c r="A17" s="7"/>
      <c r="B17" s="31"/>
      <c r="C17" s="25" t="s">
        <v>153</v>
      </c>
      <c r="D17" s="26"/>
      <c r="E17" s="29" t="s">
        <v>154</v>
      </c>
      <c r="F17" s="26"/>
    </row>
    <row r="18" spans="1:6" ht="22.5" customHeight="1">
      <c r="A18" s="7"/>
      <c r="B18" s="31"/>
      <c r="C18" s="25" t="s">
        <v>155</v>
      </c>
      <c r="D18" s="26"/>
      <c r="E18" s="29" t="s">
        <v>156</v>
      </c>
      <c r="F18" s="26"/>
    </row>
    <row r="19" spans="1:6" ht="22.5" customHeight="1">
      <c r="A19" s="30"/>
      <c r="B19" s="31"/>
      <c r="C19" s="25" t="s">
        <v>157</v>
      </c>
      <c r="D19" s="26"/>
      <c r="E19" s="29" t="s">
        <v>158</v>
      </c>
      <c r="F19" s="26"/>
    </row>
    <row r="20" spans="1:6" ht="22.5" customHeight="1">
      <c r="A20" s="30"/>
      <c r="B20" s="24"/>
      <c r="C20" s="25" t="s">
        <v>159</v>
      </c>
      <c r="D20" s="26"/>
      <c r="E20" s="29" t="s">
        <v>160</v>
      </c>
      <c r="F20" s="26"/>
    </row>
    <row r="21" spans="1:6" ht="22.5" customHeight="1">
      <c r="A21" s="6"/>
      <c r="B21" s="24"/>
      <c r="C21" s="7"/>
      <c r="D21" s="26"/>
      <c r="E21" s="29" t="s">
        <v>161</v>
      </c>
      <c r="F21" s="26"/>
    </row>
    <row r="22" spans="1:6" ht="18" customHeight="1">
      <c r="A22" s="7"/>
      <c r="B22" s="24"/>
      <c r="C22" s="7"/>
      <c r="D22" s="26"/>
      <c r="E22" s="32" t="s">
        <v>162</v>
      </c>
      <c r="F22" s="26"/>
    </row>
    <row r="23" spans="1:6" ht="19.5" customHeight="1">
      <c r="A23" s="7"/>
      <c r="B23" s="24"/>
      <c r="C23" s="7"/>
      <c r="D23" s="26"/>
      <c r="E23" s="32" t="s">
        <v>163</v>
      </c>
      <c r="F23" s="26"/>
    </row>
    <row r="24" spans="1:6" ht="21.75" customHeight="1">
      <c r="A24" s="7"/>
      <c r="B24" s="24"/>
      <c r="C24" s="25"/>
      <c r="D24" s="33"/>
      <c r="E24" s="32" t="s">
        <v>164</v>
      </c>
      <c r="F24" s="26"/>
    </row>
    <row r="25" spans="1:6" ht="23.25" customHeight="1">
      <c r="A25" s="7"/>
      <c r="B25" s="24"/>
      <c r="C25" s="25"/>
      <c r="D25" s="33"/>
      <c r="E25" s="23"/>
      <c r="F25" s="34"/>
    </row>
    <row r="26" spans="1:6" ht="18" customHeight="1">
      <c r="A26" s="22" t="s">
        <v>90</v>
      </c>
      <c r="B26" s="31">
        <f>SUM(B6,B9,B10,B12,B13,B14,B15)</f>
        <v>0</v>
      </c>
      <c r="C26" s="22" t="s">
        <v>91</v>
      </c>
      <c r="D26" s="33">
        <f>SUM(D6:D20)</f>
        <v>0</v>
      </c>
      <c r="E26" s="22" t="s">
        <v>91</v>
      </c>
      <c r="F26" s="34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showGridLines="0" showZeros="0" zoomScalePageLayoutView="0" workbookViewId="0" topLeftCell="A37">
      <selection activeCell="C60" sqref="C6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20</v>
      </c>
    </row>
    <row r="2" spans="1:4" ht="28.5" customHeight="1">
      <c r="A2" s="9" t="s">
        <v>21</v>
      </c>
      <c r="B2" s="9"/>
      <c r="C2" s="9"/>
      <c r="D2" s="9"/>
    </row>
    <row r="3" ht="22.5" customHeight="1">
      <c r="D3" s="8" t="s">
        <v>26</v>
      </c>
    </row>
    <row r="4" spans="1:4" ht="22.5" customHeight="1">
      <c r="A4" s="10" t="s">
        <v>101</v>
      </c>
      <c r="B4" s="3" t="s">
        <v>165</v>
      </c>
      <c r="C4" s="10" t="s">
        <v>166</v>
      </c>
      <c r="D4" s="10" t="s">
        <v>167</v>
      </c>
    </row>
    <row r="5" spans="1:4" ht="15.75" customHeight="1">
      <c r="A5" s="4" t="s">
        <v>116</v>
      </c>
      <c r="B5" s="4" t="s">
        <v>116</v>
      </c>
      <c r="C5" s="4" t="s">
        <v>116</v>
      </c>
      <c r="D5" s="5" t="s">
        <v>116</v>
      </c>
    </row>
    <row r="6" spans="1:4" ht="12.75" customHeight="1">
      <c r="A6" s="6">
        <v>208001</v>
      </c>
      <c r="B6" s="6" t="s">
        <v>285</v>
      </c>
      <c r="C6" s="51">
        <v>641.5</v>
      </c>
      <c r="D6" s="6"/>
    </row>
    <row r="7" spans="1:4" ht="12.75" customHeight="1">
      <c r="A7" s="6">
        <v>208001</v>
      </c>
      <c r="B7" s="6" t="s">
        <v>286</v>
      </c>
      <c r="C7" s="51">
        <v>424.8</v>
      </c>
      <c r="D7" s="6"/>
    </row>
    <row r="8" spans="1:4" ht="12.75" customHeight="1">
      <c r="A8" s="6">
        <v>208001</v>
      </c>
      <c r="B8" s="6" t="s">
        <v>287</v>
      </c>
      <c r="C8" s="51">
        <v>80.9</v>
      </c>
      <c r="D8" s="6"/>
    </row>
    <row r="9" spans="1:4" ht="12.75" customHeight="1">
      <c r="A9" s="6">
        <v>208001</v>
      </c>
      <c r="B9" s="6" t="s">
        <v>288</v>
      </c>
      <c r="C9" s="51">
        <v>6.2</v>
      </c>
      <c r="D9" s="6"/>
    </row>
    <row r="10" spans="1:4" ht="12.75" customHeight="1">
      <c r="A10" s="6">
        <v>208001</v>
      </c>
      <c r="B10" s="6" t="s">
        <v>289</v>
      </c>
      <c r="C10" s="51">
        <v>36</v>
      </c>
      <c r="D10" s="6"/>
    </row>
    <row r="11" spans="1:4" ht="12.75" customHeight="1">
      <c r="A11" s="6">
        <v>208001</v>
      </c>
      <c r="B11" s="6" t="s">
        <v>290</v>
      </c>
      <c r="C11" s="51">
        <v>5.4</v>
      </c>
      <c r="D11" s="7"/>
    </row>
    <row r="12" spans="1:4" ht="12.75" customHeight="1">
      <c r="A12" s="6">
        <v>208001</v>
      </c>
      <c r="B12" s="6" t="s">
        <v>291</v>
      </c>
      <c r="C12" s="51">
        <v>12</v>
      </c>
      <c r="D12" s="7"/>
    </row>
    <row r="13" spans="1:4" ht="12.75" customHeight="1">
      <c r="A13" s="6">
        <v>208001</v>
      </c>
      <c r="B13" s="6" t="s">
        <v>292</v>
      </c>
      <c r="C13" s="51">
        <v>70</v>
      </c>
      <c r="D13" s="6"/>
    </row>
    <row r="14" spans="1:4" ht="12.75" customHeight="1">
      <c r="A14" s="6">
        <v>208001</v>
      </c>
      <c r="B14" s="6" t="s">
        <v>293</v>
      </c>
      <c r="C14" s="51">
        <v>0.3</v>
      </c>
      <c r="D14" s="6"/>
    </row>
    <row r="15" spans="1:4" ht="12.75" customHeight="1">
      <c r="A15" s="6">
        <v>208001</v>
      </c>
      <c r="B15" s="6" t="s">
        <v>294</v>
      </c>
      <c r="C15" s="51">
        <v>11</v>
      </c>
      <c r="D15" s="6"/>
    </row>
    <row r="16" spans="1:4" ht="12.75" customHeight="1">
      <c r="A16" s="6">
        <v>208001</v>
      </c>
      <c r="B16" s="6" t="s">
        <v>295</v>
      </c>
      <c r="C16" s="51">
        <v>0.36</v>
      </c>
      <c r="D16" s="6"/>
    </row>
    <row r="17" spans="1:4" ht="12.75" customHeight="1">
      <c r="A17" s="6">
        <v>208001</v>
      </c>
      <c r="B17" s="6" t="s">
        <v>296</v>
      </c>
      <c r="C17" s="51">
        <v>3</v>
      </c>
      <c r="D17" s="6"/>
    </row>
    <row r="18" spans="1:4" ht="12.75" customHeight="1">
      <c r="A18" s="6">
        <v>208001</v>
      </c>
      <c r="B18" s="6" t="s">
        <v>297</v>
      </c>
      <c r="C18" s="51">
        <v>7.2</v>
      </c>
      <c r="D18" s="6"/>
    </row>
    <row r="19" spans="1:4" ht="12.75" customHeight="1">
      <c r="A19" s="6">
        <v>208001</v>
      </c>
      <c r="B19" s="6" t="s">
        <v>298</v>
      </c>
      <c r="C19" s="51">
        <v>42.1</v>
      </c>
      <c r="D19" s="6"/>
    </row>
    <row r="20" spans="1:4" ht="12.75" customHeight="1">
      <c r="A20" s="6">
        <v>208001</v>
      </c>
      <c r="B20" s="6" t="s">
        <v>299</v>
      </c>
      <c r="C20" s="51">
        <v>1.1</v>
      </c>
      <c r="D20" s="6"/>
    </row>
    <row r="21" spans="1:4" ht="12.75" customHeight="1">
      <c r="A21" s="6">
        <v>208001</v>
      </c>
      <c r="B21" s="6" t="s">
        <v>300</v>
      </c>
      <c r="C21" s="51">
        <v>11.4</v>
      </c>
      <c r="D21" s="6"/>
    </row>
    <row r="22" spans="1:4" ht="12.75" customHeight="1">
      <c r="A22" s="6">
        <v>208001</v>
      </c>
      <c r="B22" s="6" t="s">
        <v>301</v>
      </c>
      <c r="C22" s="51">
        <v>43.4</v>
      </c>
      <c r="D22" s="6"/>
    </row>
    <row r="23" spans="1:4" ht="12.75" customHeight="1">
      <c r="A23" s="6">
        <v>208001</v>
      </c>
      <c r="B23" s="6" t="s">
        <v>302</v>
      </c>
      <c r="C23" s="51">
        <v>9.8</v>
      </c>
      <c r="D23" s="6"/>
    </row>
    <row r="24" spans="1:4" ht="12.75" customHeight="1">
      <c r="A24" s="6">
        <v>208001</v>
      </c>
      <c r="B24" s="6" t="s">
        <v>303</v>
      </c>
      <c r="C24" s="51">
        <v>6.9</v>
      </c>
      <c r="D24" s="6"/>
    </row>
    <row r="25" spans="1:4" ht="12.75" customHeight="1">
      <c r="A25" s="6">
        <v>208001</v>
      </c>
      <c r="B25" s="6" t="s">
        <v>304</v>
      </c>
      <c r="C25" s="51">
        <v>18</v>
      </c>
      <c r="D25" s="6"/>
    </row>
    <row r="26" spans="1:4" ht="12.75" customHeight="1">
      <c r="A26" s="6">
        <v>208001</v>
      </c>
      <c r="B26" s="6" t="s">
        <v>305</v>
      </c>
      <c r="C26" s="51">
        <v>10</v>
      </c>
      <c r="D26" s="6"/>
    </row>
    <row r="27" spans="1:4" ht="12.75" customHeight="1">
      <c r="A27" s="6">
        <v>208001</v>
      </c>
      <c r="B27" s="6" t="s">
        <v>306</v>
      </c>
      <c r="C27" s="51">
        <v>50</v>
      </c>
      <c r="D27" s="6"/>
    </row>
    <row r="28" spans="1:4" ht="12.75" customHeight="1">
      <c r="A28" s="6">
        <v>208001</v>
      </c>
      <c r="B28" s="6" t="s">
        <v>307</v>
      </c>
      <c r="C28" s="51">
        <v>99.65</v>
      </c>
      <c r="D28" s="6"/>
    </row>
    <row r="29" spans="1:4" ht="12.75" customHeight="1">
      <c r="A29" s="6">
        <v>208001</v>
      </c>
      <c r="B29" s="6" t="s">
        <v>308</v>
      </c>
      <c r="C29" s="51">
        <v>137.9</v>
      </c>
      <c r="D29" s="6"/>
    </row>
    <row r="30" spans="1:4" ht="12.75" customHeight="1">
      <c r="A30" s="6">
        <v>208001</v>
      </c>
      <c r="B30" s="6" t="s">
        <v>309</v>
      </c>
      <c r="C30" s="51">
        <v>51.12305</v>
      </c>
      <c r="D30" s="6"/>
    </row>
    <row r="31" spans="1:4" ht="12.75" customHeight="1">
      <c r="A31" s="6">
        <v>208001</v>
      </c>
      <c r="B31" s="6" t="s">
        <v>310</v>
      </c>
      <c r="C31" s="51">
        <v>2.78</v>
      </c>
      <c r="D31" s="6"/>
    </row>
    <row r="32" spans="1:4" ht="12.75" customHeight="1">
      <c r="A32" s="6">
        <v>208001</v>
      </c>
      <c r="B32" s="6" t="s">
        <v>311</v>
      </c>
      <c r="C32" s="51">
        <v>50</v>
      </c>
      <c r="D32" s="6"/>
    </row>
    <row r="33" spans="1:4" ht="12.75" customHeight="1">
      <c r="A33" s="6">
        <v>208001</v>
      </c>
      <c r="B33" s="6" t="s">
        <v>312</v>
      </c>
      <c r="C33" s="51">
        <v>165</v>
      </c>
      <c r="D33" s="6"/>
    </row>
    <row r="34" spans="1:4" ht="12.75" customHeight="1">
      <c r="A34" s="6">
        <v>208001</v>
      </c>
      <c r="B34" s="6" t="s">
        <v>313</v>
      </c>
      <c r="C34" s="51">
        <v>35.1</v>
      </c>
      <c r="D34" s="6"/>
    </row>
    <row r="35" spans="1:4" ht="12.75" customHeight="1">
      <c r="A35" s="6">
        <v>208001</v>
      </c>
      <c r="B35" s="6" t="s">
        <v>314</v>
      </c>
      <c r="C35" s="51">
        <v>7.3</v>
      </c>
      <c r="D35" s="6"/>
    </row>
    <row r="36" spans="1:4" ht="12.75" customHeight="1">
      <c r="A36" s="6">
        <v>208001</v>
      </c>
      <c r="B36" s="6" t="s">
        <v>214</v>
      </c>
      <c r="C36" s="51">
        <v>187</v>
      </c>
      <c r="D36" s="6"/>
    </row>
    <row r="37" spans="1:4" ht="12.75" customHeight="1">
      <c r="A37" s="6">
        <v>208001</v>
      </c>
      <c r="B37" s="6" t="s">
        <v>315</v>
      </c>
      <c r="C37" s="51">
        <v>2.53</v>
      </c>
      <c r="D37" s="6"/>
    </row>
    <row r="38" spans="1:4" ht="12.75" customHeight="1">
      <c r="A38" s="6">
        <v>208001</v>
      </c>
      <c r="B38" s="6" t="s">
        <v>316</v>
      </c>
      <c r="C38" s="51">
        <v>274.3</v>
      </c>
      <c r="D38" s="6"/>
    </row>
    <row r="39" spans="1:4" ht="12.75" customHeight="1">
      <c r="A39" s="6">
        <v>208001</v>
      </c>
      <c r="B39" s="6" t="s">
        <v>317</v>
      </c>
      <c r="C39" s="51">
        <v>6.6</v>
      </c>
      <c r="D39" s="6"/>
    </row>
    <row r="40" spans="1:4" ht="12.75" customHeight="1">
      <c r="A40" s="6">
        <v>208001</v>
      </c>
      <c r="B40" s="6" t="s">
        <v>318</v>
      </c>
      <c r="C40" s="51">
        <v>54.9</v>
      </c>
      <c r="D40" s="6"/>
    </row>
    <row r="41" spans="1:4" ht="12.75" customHeight="1">
      <c r="A41" s="6">
        <v>208001</v>
      </c>
      <c r="B41" s="6" t="s">
        <v>319</v>
      </c>
      <c r="C41" s="51">
        <v>215</v>
      </c>
      <c r="D41" s="6"/>
    </row>
    <row r="42" spans="1:4" ht="12.75" customHeight="1">
      <c r="A42" s="6">
        <v>208001</v>
      </c>
      <c r="B42" s="6" t="s">
        <v>320</v>
      </c>
      <c r="C42" s="51">
        <v>9</v>
      </c>
      <c r="D42" s="6"/>
    </row>
    <row r="43" spans="1:4" ht="12.75" customHeight="1">
      <c r="A43" s="6">
        <v>208001</v>
      </c>
      <c r="B43" s="6" t="s">
        <v>321</v>
      </c>
      <c r="C43" s="51">
        <v>600</v>
      </c>
      <c r="D43" s="6"/>
    </row>
    <row r="44" spans="1:4" ht="12.75" customHeight="1">
      <c r="A44" s="6">
        <v>208001</v>
      </c>
      <c r="B44" s="6" t="s">
        <v>322</v>
      </c>
      <c r="C44" s="51">
        <v>66</v>
      </c>
      <c r="D44" s="6"/>
    </row>
    <row r="45" spans="1:4" ht="12.75" customHeight="1">
      <c r="A45" s="6">
        <v>208001</v>
      </c>
      <c r="B45" s="6" t="s">
        <v>323</v>
      </c>
      <c r="C45" s="51">
        <v>8.2</v>
      </c>
      <c r="D45" s="6"/>
    </row>
    <row r="46" spans="1:4" ht="12.75" customHeight="1">
      <c r="A46" s="6">
        <v>208001</v>
      </c>
      <c r="B46" s="6" t="s">
        <v>324</v>
      </c>
      <c r="C46" s="51">
        <v>80</v>
      </c>
      <c r="D46" s="6"/>
    </row>
    <row r="47" spans="1:4" ht="12.75" customHeight="1">
      <c r="A47" s="6">
        <v>208001</v>
      </c>
      <c r="B47" s="6" t="s">
        <v>325</v>
      </c>
      <c r="C47" s="51">
        <v>2.2</v>
      </c>
      <c r="D47" s="6"/>
    </row>
    <row r="48" spans="1:4" ht="12.75" customHeight="1">
      <c r="A48" s="6">
        <v>208001</v>
      </c>
      <c r="B48" s="6" t="s">
        <v>326</v>
      </c>
      <c r="C48" s="51">
        <v>120</v>
      </c>
      <c r="D48" s="6"/>
    </row>
    <row r="49" spans="1:4" ht="12.75" customHeight="1">
      <c r="A49" s="6">
        <v>208001</v>
      </c>
      <c r="B49" s="6" t="s">
        <v>327</v>
      </c>
      <c r="C49" s="51">
        <v>3.8</v>
      </c>
      <c r="D49" s="6"/>
    </row>
    <row r="50" spans="1:4" ht="12.75" customHeight="1">
      <c r="A50" s="6">
        <v>208001</v>
      </c>
      <c r="B50" s="6" t="s">
        <v>328</v>
      </c>
      <c r="C50" s="51">
        <v>550</v>
      </c>
      <c r="D50" s="6"/>
    </row>
    <row r="51" spans="1:4" ht="12.75" customHeight="1">
      <c r="A51" s="6">
        <v>208001</v>
      </c>
      <c r="B51" s="6" t="s">
        <v>329</v>
      </c>
      <c r="C51" s="51">
        <v>280</v>
      </c>
      <c r="D51" s="6"/>
    </row>
    <row r="52" spans="1:4" ht="12.75" customHeight="1">
      <c r="A52" s="6">
        <v>208001</v>
      </c>
      <c r="B52" s="6" t="s">
        <v>330</v>
      </c>
      <c r="C52" s="51">
        <v>830</v>
      </c>
      <c r="D52" s="6"/>
    </row>
    <row r="53" spans="1:4" ht="12.75" customHeight="1">
      <c r="A53" s="6">
        <v>208001</v>
      </c>
      <c r="B53" s="6" t="s">
        <v>331</v>
      </c>
      <c r="C53" s="51">
        <v>20</v>
      </c>
      <c r="D53" s="6"/>
    </row>
    <row r="54" spans="1:4" ht="12.75" customHeight="1">
      <c r="A54" s="6">
        <v>208001</v>
      </c>
      <c r="B54" s="6" t="s">
        <v>332</v>
      </c>
      <c r="C54" s="51">
        <v>60</v>
      </c>
      <c r="D54" s="6"/>
    </row>
    <row r="55" spans="1:4" ht="12.75" customHeight="1">
      <c r="A55" s="6">
        <v>208001</v>
      </c>
      <c r="B55" s="6" t="s">
        <v>333</v>
      </c>
      <c r="C55" s="51">
        <v>55</v>
      </c>
      <c r="D55" s="6"/>
    </row>
    <row r="56" spans="1:4" ht="12.75" customHeight="1">
      <c r="A56" s="6">
        <v>208001</v>
      </c>
      <c r="B56" s="6" t="s">
        <v>334</v>
      </c>
      <c r="C56" s="51">
        <v>20</v>
      </c>
      <c r="D56" s="6"/>
    </row>
    <row r="57" spans="1:4" ht="12.75" customHeight="1">
      <c r="A57" s="6">
        <v>208001</v>
      </c>
      <c r="B57" s="6" t="s">
        <v>335</v>
      </c>
      <c r="C57" s="51">
        <v>100</v>
      </c>
      <c r="D57" s="6"/>
    </row>
    <row r="58" spans="1:4" ht="12.75" customHeight="1">
      <c r="A58" s="6">
        <v>208001</v>
      </c>
      <c r="B58" s="6" t="s">
        <v>336</v>
      </c>
      <c r="C58" s="51">
        <v>100</v>
      </c>
      <c r="D58" s="6"/>
    </row>
    <row r="59" spans="1:4" ht="12.75" customHeight="1">
      <c r="A59" s="6">
        <v>208001</v>
      </c>
      <c r="B59" s="6" t="s">
        <v>337</v>
      </c>
      <c r="C59" s="51">
        <v>20</v>
      </c>
      <c r="D59" s="6"/>
    </row>
    <row r="60" spans="1:4" ht="12.75" customHeight="1">
      <c r="A60" s="6">
        <v>208001</v>
      </c>
      <c r="B60" s="6" t="s">
        <v>338</v>
      </c>
      <c r="C60" s="51">
        <v>5</v>
      </c>
      <c r="D60" s="6"/>
    </row>
    <row r="61" spans="1:4" ht="12.75" customHeight="1">
      <c r="A61" s="6">
        <v>208001</v>
      </c>
      <c r="B61" s="6" t="s">
        <v>339</v>
      </c>
      <c r="C61" s="51">
        <v>60</v>
      </c>
      <c r="D61" s="6"/>
    </row>
    <row r="62" spans="1:4" ht="12.75" customHeight="1">
      <c r="A62" s="6">
        <v>208001</v>
      </c>
      <c r="B62" s="6" t="s">
        <v>222</v>
      </c>
      <c r="C62" s="51">
        <f>4780.1604-1436.75</f>
        <v>3343.4103999999998</v>
      </c>
      <c r="D62" s="6"/>
    </row>
    <row r="63" spans="1:4" ht="12.75" customHeight="1">
      <c r="A63" s="6">
        <v>208001</v>
      </c>
      <c r="B63" s="6" t="s">
        <v>223</v>
      </c>
      <c r="C63" s="51">
        <v>452.169</v>
      </c>
      <c r="D63" s="6"/>
    </row>
    <row r="64" spans="1:4" ht="12.75" customHeight="1">
      <c r="A64" s="6">
        <v>208001</v>
      </c>
      <c r="B64" s="6" t="s">
        <v>224</v>
      </c>
      <c r="C64" s="51">
        <v>1964.55</v>
      </c>
      <c r="D64" s="6"/>
    </row>
    <row r="65" spans="1:4" ht="12.75" customHeight="1">
      <c r="A65" s="6"/>
      <c r="B65" s="50" t="s">
        <v>209</v>
      </c>
      <c r="C65" s="51">
        <f>SUM(C6:C64)</f>
        <v>11529.87245</v>
      </c>
      <c r="D65" s="6"/>
    </row>
    <row r="66" spans="1:4" ht="12.75" customHeight="1">
      <c r="A66" s="6"/>
      <c r="B66" s="6"/>
      <c r="C66" s="6"/>
      <c r="D66" s="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A1">
      <selection activeCell="Q15" sqref="Q14:Q1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" t="s">
        <v>22</v>
      </c>
    </row>
    <row r="2" spans="1:14" ht="23.25" customHeight="1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"/>
    </row>
    <row r="3" ht="26.25" customHeight="1">
      <c r="N3" s="8" t="s">
        <v>26</v>
      </c>
    </row>
    <row r="4" spans="1:14" ht="18" customHeight="1">
      <c r="A4" s="57" t="s">
        <v>168</v>
      </c>
      <c r="B4" s="57"/>
      <c r="C4" s="57"/>
      <c r="D4" s="57" t="s">
        <v>101</v>
      </c>
      <c r="E4" s="62" t="s">
        <v>169</v>
      </c>
      <c r="F4" s="57" t="s">
        <v>170</v>
      </c>
      <c r="G4" s="63" t="s">
        <v>171</v>
      </c>
      <c r="H4" s="65" t="s">
        <v>172</v>
      </c>
      <c r="I4" s="57" t="s">
        <v>173</v>
      </c>
      <c r="J4" s="57" t="s">
        <v>131</v>
      </c>
      <c r="K4" s="57"/>
      <c r="L4" s="60" t="s">
        <v>174</v>
      </c>
      <c r="M4" s="57" t="s">
        <v>175</v>
      </c>
      <c r="N4" s="59" t="s">
        <v>176</v>
      </c>
    </row>
    <row r="5" spans="1:14" ht="18" customHeight="1">
      <c r="A5" s="10" t="s">
        <v>177</v>
      </c>
      <c r="B5" s="10" t="s">
        <v>178</v>
      </c>
      <c r="C5" s="10" t="s">
        <v>179</v>
      </c>
      <c r="D5" s="57"/>
      <c r="E5" s="62"/>
      <c r="F5" s="57"/>
      <c r="G5" s="64"/>
      <c r="H5" s="65"/>
      <c r="I5" s="57"/>
      <c r="J5" s="2" t="s">
        <v>177</v>
      </c>
      <c r="K5" s="2" t="s">
        <v>178</v>
      </c>
      <c r="L5" s="61"/>
      <c r="M5" s="57"/>
      <c r="N5" s="59"/>
    </row>
    <row r="6" spans="1:14" ht="12.75" customHeight="1">
      <c r="A6" s="4" t="s">
        <v>116</v>
      </c>
      <c r="B6" s="4" t="s">
        <v>116</v>
      </c>
      <c r="C6" s="4" t="s">
        <v>116</v>
      </c>
      <c r="D6" s="4" t="s">
        <v>116</v>
      </c>
      <c r="E6" s="4" t="s">
        <v>116</v>
      </c>
      <c r="F6" s="11" t="s">
        <v>116</v>
      </c>
      <c r="G6" s="4" t="s">
        <v>116</v>
      </c>
      <c r="H6" s="4" t="s">
        <v>116</v>
      </c>
      <c r="I6" s="4" t="s">
        <v>116</v>
      </c>
      <c r="J6" s="4" t="s">
        <v>116</v>
      </c>
      <c r="K6" s="4" t="s">
        <v>116</v>
      </c>
      <c r="L6" s="4" t="s">
        <v>116</v>
      </c>
      <c r="M6" s="4" t="s">
        <v>116</v>
      </c>
      <c r="N6" s="4" t="s">
        <v>116</v>
      </c>
    </row>
    <row r="7" spans="1:14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 customHeight="1">
      <c r="A8" s="6"/>
      <c r="B8" s="6"/>
      <c r="C8" s="6"/>
      <c r="D8" s="6"/>
      <c r="E8" s="6"/>
      <c r="F8" s="7"/>
      <c r="G8" s="7"/>
      <c r="H8" s="7"/>
      <c r="I8" s="6"/>
      <c r="J8" s="6"/>
      <c r="K8" s="6"/>
      <c r="L8" s="6"/>
      <c r="M8" s="6"/>
      <c r="N8" s="6"/>
    </row>
    <row r="9" spans="1:15" ht="12.75" customHeight="1">
      <c r="A9" s="6"/>
      <c r="B9" s="6"/>
      <c r="C9" s="6"/>
      <c r="D9" s="6"/>
      <c r="E9" s="7"/>
      <c r="F9" s="7"/>
      <c r="G9" s="7"/>
      <c r="H9" s="7"/>
      <c r="I9" s="6"/>
      <c r="J9" s="6"/>
      <c r="K9" s="6"/>
      <c r="L9" s="6"/>
      <c r="M9" s="6"/>
      <c r="N9" s="7"/>
      <c r="O9" s="1"/>
    </row>
    <row r="10" spans="1:15" ht="12.75" customHeight="1">
      <c r="A10" s="6"/>
      <c r="B10" s="6"/>
      <c r="C10" s="6"/>
      <c r="D10" s="6"/>
      <c r="E10" s="7"/>
      <c r="F10" s="7"/>
      <c r="G10" s="7"/>
      <c r="H10" s="7"/>
      <c r="I10" s="6"/>
      <c r="J10" s="6"/>
      <c r="K10" s="6"/>
      <c r="L10" s="6"/>
      <c r="M10" s="6"/>
      <c r="N10" s="7"/>
      <c r="O10" s="1"/>
    </row>
    <row r="11" spans="1:15" ht="12.75" customHeight="1">
      <c r="A11" s="6"/>
      <c r="B11" s="6"/>
      <c r="C11" s="6"/>
      <c r="D11" s="6"/>
      <c r="E11" s="7"/>
      <c r="F11" s="7"/>
      <c r="G11" s="7"/>
      <c r="H11" s="6"/>
      <c r="I11" s="6"/>
      <c r="J11" s="6"/>
      <c r="K11" s="6"/>
      <c r="L11" s="6"/>
      <c r="M11" s="6"/>
      <c r="N11" s="7"/>
      <c r="O11" s="1"/>
    </row>
    <row r="12" spans="1:15" ht="12.75" customHeight="1">
      <c r="A12" s="6"/>
      <c r="B12" s="6"/>
      <c r="C12" s="6"/>
      <c r="D12" s="6"/>
      <c r="E12" s="7"/>
      <c r="F12" s="7"/>
      <c r="G12" s="7"/>
      <c r="H12" s="6"/>
      <c r="I12" s="6"/>
      <c r="J12" s="6"/>
      <c r="K12" s="6"/>
      <c r="L12" s="6"/>
      <c r="M12" s="6"/>
      <c r="N12" s="7"/>
      <c r="O12" s="1"/>
    </row>
    <row r="13" spans="1:14" ht="12.75" customHeight="1">
      <c r="A13" s="7"/>
      <c r="B13" s="6"/>
      <c r="C13" s="6"/>
      <c r="D13" s="6"/>
      <c r="E13" s="7"/>
      <c r="F13" s="7"/>
      <c r="G13" s="7"/>
      <c r="H13" s="6"/>
      <c r="I13" s="6"/>
      <c r="J13" s="6"/>
      <c r="K13" s="6"/>
      <c r="L13" s="6"/>
      <c r="M13" s="6"/>
      <c r="N13" s="6"/>
    </row>
    <row r="14" spans="1:14" ht="12.75" customHeight="1">
      <c r="A14" s="7"/>
      <c r="B14" s="7"/>
      <c r="C14" s="6"/>
      <c r="D14" s="6"/>
      <c r="E14" s="7"/>
      <c r="F14" s="7"/>
      <c r="G14" s="7"/>
      <c r="H14" s="6"/>
      <c r="I14" s="6"/>
      <c r="J14" s="6"/>
      <c r="K14" s="6"/>
      <c r="L14" s="6"/>
      <c r="M14" s="6"/>
      <c r="N14" s="6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I4:I5"/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PageLayoutView="0" workbookViewId="0" topLeftCell="C1">
      <selection activeCell="C1" sqref="A1:IV16384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24</v>
      </c>
    </row>
    <row r="2" spans="1:29" ht="28.5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ht="22.5" customHeight="1">
      <c r="AC3" s="8" t="s">
        <v>26</v>
      </c>
    </row>
    <row r="4" spans="1:29" ht="17.25" customHeight="1">
      <c r="A4" s="59" t="s">
        <v>101</v>
      </c>
      <c r="B4" s="59" t="s">
        <v>102</v>
      </c>
      <c r="C4" s="62" t="s">
        <v>180</v>
      </c>
      <c r="D4" s="71"/>
      <c r="E4" s="71"/>
      <c r="F4" s="71"/>
      <c r="G4" s="71"/>
      <c r="H4" s="71"/>
      <c r="I4" s="71"/>
      <c r="J4" s="71"/>
      <c r="K4" s="65"/>
      <c r="L4" s="62" t="s">
        <v>181</v>
      </c>
      <c r="M4" s="71"/>
      <c r="N4" s="71"/>
      <c r="O4" s="71"/>
      <c r="P4" s="71"/>
      <c r="Q4" s="71"/>
      <c r="R4" s="71"/>
      <c r="S4" s="71"/>
      <c r="T4" s="65"/>
      <c r="U4" s="62" t="s">
        <v>182</v>
      </c>
      <c r="V4" s="71"/>
      <c r="W4" s="71"/>
      <c r="X4" s="71"/>
      <c r="Y4" s="71"/>
      <c r="Z4" s="71"/>
      <c r="AA4" s="71"/>
      <c r="AB4" s="71"/>
      <c r="AC4" s="65"/>
    </row>
    <row r="5" spans="1:29" ht="17.25" customHeight="1">
      <c r="A5" s="59"/>
      <c r="B5" s="59"/>
      <c r="C5" s="67" t="s">
        <v>105</v>
      </c>
      <c r="D5" s="62" t="s">
        <v>183</v>
      </c>
      <c r="E5" s="71"/>
      <c r="F5" s="71"/>
      <c r="G5" s="71"/>
      <c r="H5" s="71"/>
      <c r="I5" s="65"/>
      <c r="J5" s="60" t="s">
        <v>184</v>
      </c>
      <c r="K5" s="60" t="s">
        <v>185</v>
      </c>
      <c r="L5" s="67" t="s">
        <v>105</v>
      </c>
      <c r="M5" s="62" t="s">
        <v>183</v>
      </c>
      <c r="N5" s="71"/>
      <c r="O5" s="71"/>
      <c r="P5" s="71"/>
      <c r="Q5" s="71"/>
      <c r="R5" s="65"/>
      <c r="S5" s="60" t="s">
        <v>184</v>
      </c>
      <c r="T5" s="60" t="s">
        <v>185</v>
      </c>
      <c r="U5" s="67" t="s">
        <v>105</v>
      </c>
      <c r="V5" s="62" t="s">
        <v>183</v>
      </c>
      <c r="W5" s="71"/>
      <c r="X5" s="71"/>
      <c r="Y5" s="71"/>
      <c r="Z5" s="71"/>
      <c r="AA5" s="65"/>
      <c r="AB5" s="60" t="s">
        <v>184</v>
      </c>
      <c r="AC5" s="60" t="s">
        <v>185</v>
      </c>
    </row>
    <row r="6" spans="1:29" ht="23.25" customHeight="1">
      <c r="A6" s="59"/>
      <c r="B6" s="59"/>
      <c r="C6" s="68"/>
      <c r="D6" s="57" t="s">
        <v>114</v>
      </c>
      <c r="E6" s="57" t="s">
        <v>186</v>
      </c>
      <c r="F6" s="57" t="s">
        <v>187</v>
      </c>
      <c r="G6" s="57" t="s">
        <v>188</v>
      </c>
      <c r="H6" s="57"/>
      <c r="I6" s="57"/>
      <c r="J6" s="66"/>
      <c r="K6" s="66"/>
      <c r="L6" s="68"/>
      <c r="M6" s="57" t="s">
        <v>114</v>
      </c>
      <c r="N6" s="57" t="s">
        <v>186</v>
      </c>
      <c r="O6" s="57" t="s">
        <v>187</v>
      </c>
      <c r="P6" s="57" t="s">
        <v>188</v>
      </c>
      <c r="Q6" s="57"/>
      <c r="R6" s="57"/>
      <c r="S6" s="66"/>
      <c r="T6" s="66"/>
      <c r="U6" s="68"/>
      <c r="V6" s="57" t="s">
        <v>114</v>
      </c>
      <c r="W6" s="57" t="s">
        <v>186</v>
      </c>
      <c r="X6" s="57" t="s">
        <v>187</v>
      </c>
      <c r="Y6" s="57" t="s">
        <v>188</v>
      </c>
      <c r="Z6" s="57"/>
      <c r="AA6" s="57"/>
      <c r="AB6" s="66"/>
      <c r="AC6" s="66"/>
    </row>
    <row r="7" spans="1:29" ht="26.25" customHeight="1">
      <c r="A7" s="59"/>
      <c r="B7" s="59"/>
      <c r="C7" s="69"/>
      <c r="D7" s="57"/>
      <c r="E7" s="57"/>
      <c r="F7" s="57"/>
      <c r="G7" s="3" t="s">
        <v>114</v>
      </c>
      <c r="H7" s="3" t="s">
        <v>189</v>
      </c>
      <c r="I7" s="3" t="s">
        <v>190</v>
      </c>
      <c r="J7" s="61"/>
      <c r="K7" s="61"/>
      <c r="L7" s="69"/>
      <c r="M7" s="57"/>
      <c r="N7" s="57"/>
      <c r="O7" s="57"/>
      <c r="P7" s="3" t="s">
        <v>114</v>
      </c>
      <c r="Q7" s="3" t="s">
        <v>189</v>
      </c>
      <c r="R7" s="3" t="s">
        <v>190</v>
      </c>
      <c r="S7" s="61"/>
      <c r="T7" s="61"/>
      <c r="U7" s="69"/>
      <c r="V7" s="57"/>
      <c r="W7" s="57"/>
      <c r="X7" s="57"/>
      <c r="Y7" s="3" t="s">
        <v>114</v>
      </c>
      <c r="Z7" s="3" t="s">
        <v>189</v>
      </c>
      <c r="AA7" s="3" t="s">
        <v>190</v>
      </c>
      <c r="AB7" s="61"/>
      <c r="AC7" s="61"/>
    </row>
    <row r="8" spans="1:29" ht="17.25" customHeight="1">
      <c r="A8" s="4" t="s">
        <v>116</v>
      </c>
      <c r="B8" s="4" t="s">
        <v>116</v>
      </c>
      <c r="C8" s="4">
        <v>1</v>
      </c>
      <c r="D8" s="5">
        <v>2</v>
      </c>
      <c r="E8" s="5">
        <v>3</v>
      </c>
      <c r="F8" s="5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 t="s">
        <v>191</v>
      </c>
      <c r="V8" s="4" t="s">
        <v>192</v>
      </c>
      <c r="W8" s="4" t="s">
        <v>193</v>
      </c>
      <c r="X8" s="4" t="s">
        <v>194</v>
      </c>
      <c r="Y8" s="4" t="s">
        <v>195</v>
      </c>
      <c r="Z8" s="4" t="s">
        <v>196</v>
      </c>
      <c r="AA8" s="4" t="s">
        <v>197</v>
      </c>
      <c r="AB8" s="4" t="s">
        <v>198</v>
      </c>
      <c r="AC8" s="4" t="s">
        <v>199</v>
      </c>
    </row>
    <row r="9" spans="1:29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>
      <c r="A13" s="7"/>
      <c r="B13" s="6"/>
      <c r="C13" s="7"/>
      <c r="D13" s="6"/>
      <c r="E13" s="6"/>
      <c r="F13" s="6"/>
      <c r="G13" s="6"/>
      <c r="H13" s="6"/>
      <c r="I13" s="6"/>
      <c r="J13" s="6"/>
      <c r="K13" s="6"/>
      <c r="L13" s="7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6"/>
      <c r="AA13" s="6"/>
      <c r="AB13" s="6"/>
      <c r="AC13" s="6"/>
    </row>
    <row r="14" spans="1:29" ht="12.75" customHeight="1">
      <c r="A14" s="7"/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7"/>
      <c r="W14" s="6"/>
      <c r="X14" s="6"/>
      <c r="Y14" s="6"/>
      <c r="Z14" s="6"/>
      <c r="AA14" s="6"/>
      <c r="AB14" s="6"/>
      <c r="AC14" s="6"/>
    </row>
    <row r="15" spans="1:29" ht="12.75" customHeight="1">
      <c r="A15" s="7"/>
      <c r="B15" s="7"/>
      <c r="C15" s="7"/>
      <c r="D15" s="7"/>
      <c r="E15" s="6"/>
      <c r="F15" s="6"/>
      <c r="G15" s="6"/>
      <c r="H15" s="6"/>
      <c r="I15" s="6"/>
      <c r="J15" s="6"/>
      <c r="K15" s="6"/>
      <c r="L15" s="7"/>
      <c r="M15" s="7"/>
      <c r="N15" s="6"/>
      <c r="O15" s="6"/>
      <c r="P15" s="6"/>
      <c r="Q15" s="6"/>
      <c r="R15" s="6"/>
      <c r="S15" s="6"/>
      <c r="T15" s="6"/>
      <c r="U15" s="7"/>
      <c r="V15" s="7"/>
      <c r="W15" s="6"/>
      <c r="X15" s="6"/>
      <c r="Y15" s="6"/>
      <c r="Z15" s="6"/>
      <c r="AA15" s="6"/>
      <c r="AB15" s="6"/>
      <c r="AC15" s="6"/>
    </row>
    <row r="16" spans="1:29" ht="12.75" customHeight="1">
      <c r="A16" s="7"/>
      <c r="B16" s="7"/>
      <c r="C16" s="7"/>
      <c r="D16" s="7"/>
      <c r="E16" s="7"/>
      <c r="F16" s="6"/>
      <c r="G16" s="6"/>
      <c r="H16" s="6"/>
      <c r="I16" s="6"/>
      <c r="J16" s="6"/>
      <c r="K16" s="6"/>
      <c r="L16" s="7"/>
      <c r="M16" s="7"/>
      <c r="N16" s="7"/>
      <c r="O16" s="6"/>
      <c r="P16" s="6"/>
      <c r="Q16" s="6"/>
      <c r="R16" s="6"/>
      <c r="S16" s="6"/>
      <c r="T16" s="6"/>
      <c r="U16" s="7"/>
      <c r="V16" s="7"/>
      <c r="W16" s="7"/>
      <c r="X16" s="6"/>
      <c r="Y16" s="6"/>
      <c r="Z16" s="6"/>
      <c r="AA16" s="6"/>
      <c r="AB16" s="6"/>
      <c r="AC16" s="6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1">
      <selection activeCell="G21" sqref="F21:G21"/>
    </sheetView>
  </sheetViews>
  <sheetFormatPr defaultColWidth="9.16015625" defaultRowHeight="12.75" customHeight="1"/>
  <cols>
    <col min="1" max="1" width="11.66015625" style="0" customWidth="1"/>
    <col min="2" max="2" width="18.83203125" style="72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346</v>
      </c>
    </row>
    <row r="2" spans="1:29" ht="28.5" customHeight="1">
      <c r="A2" s="70" t="s">
        <v>345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ht="22.5" customHeight="1">
      <c r="AC3" s="8" t="s">
        <v>26</v>
      </c>
    </row>
    <row r="4" spans="1:29" ht="17.25" customHeight="1">
      <c r="A4" s="59" t="s">
        <v>101</v>
      </c>
      <c r="B4" s="57" t="s">
        <v>102</v>
      </c>
      <c r="C4" s="62" t="s">
        <v>180</v>
      </c>
      <c r="D4" s="71"/>
      <c r="E4" s="71"/>
      <c r="F4" s="71"/>
      <c r="G4" s="71"/>
      <c r="H4" s="71"/>
      <c r="I4" s="71"/>
      <c r="J4" s="71"/>
      <c r="K4" s="65"/>
      <c r="L4" s="62" t="s">
        <v>181</v>
      </c>
      <c r="M4" s="71"/>
      <c r="N4" s="71"/>
      <c r="O4" s="71"/>
      <c r="P4" s="71"/>
      <c r="Q4" s="71"/>
      <c r="R4" s="71"/>
      <c r="S4" s="71"/>
      <c r="T4" s="65"/>
      <c r="U4" s="62" t="s">
        <v>182</v>
      </c>
      <c r="V4" s="71"/>
      <c r="W4" s="71"/>
      <c r="X4" s="71"/>
      <c r="Y4" s="71"/>
      <c r="Z4" s="71"/>
      <c r="AA4" s="71"/>
      <c r="AB4" s="71"/>
      <c r="AC4" s="65"/>
    </row>
    <row r="5" spans="1:29" ht="17.25" customHeight="1">
      <c r="A5" s="59"/>
      <c r="B5" s="57"/>
      <c r="C5" s="67" t="s">
        <v>105</v>
      </c>
      <c r="D5" s="62" t="s">
        <v>183</v>
      </c>
      <c r="E5" s="71"/>
      <c r="F5" s="71"/>
      <c r="G5" s="71"/>
      <c r="H5" s="71"/>
      <c r="I5" s="65"/>
      <c r="J5" s="60" t="s">
        <v>184</v>
      </c>
      <c r="K5" s="60" t="s">
        <v>185</v>
      </c>
      <c r="L5" s="67" t="s">
        <v>105</v>
      </c>
      <c r="M5" s="62" t="s">
        <v>183</v>
      </c>
      <c r="N5" s="71"/>
      <c r="O5" s="71"/>
      <c r="P5" s="71"/>
      <c r="Q5" s="71"/>
      <c r="R5" s="65"/>
      <c r="S5" s="60" t="s">
        <v>184</v>
      </c>
      <c r="T5" s="60" t="s">
        <v>185</v>
      </c>
      <c r="U5" s="67" t="s">
        <v>105</v>
      </c>
      <c r="V5" s="62" t="s">
        <v>183</v>
      </c>
      <c r="W5" s="71"/>
      <c r="X5" s="71"/>
      <c r="Y5" s="71"/>
      <c r="Z5" s="71"/>
      <c r="AA5" s="65"/>
      <c r="AB5" s="60" t="s">
        <v>184</v>
      </c>
      <c r="AC5" s="60" t="s">
        <v>185</v>
      </c>
    </row>
    <row r="6" spans="1:29" ht="23.25" customHeight="1">
      <c r="A6" s="59"/>
      <c r="B6" s="57"/>
      <c r="C6" s="68"/>
      <c r="D6" s="57" t="s">
        <v>114</v>
      </c>
      <c r="E6" s="57" t="s">
        <v>186</v>
      </c>
      <c r="F6" s="57" t="s">
        <v>187</v>
      </c>
      <c r="G6" s="57" t="s">
        <v>188</v>
      </c>
      <c r="H6" s="57"/>
      <c r="I6" s="57"/>
      <c r="J6" s="66"/>
      <c r="K6" s="66"/>
      <c r="L6" s="68"/>
      <c r="M6" s="57" t="s">
        <v>114</v>
      </c>
      <c r="N6" s="57" t="s">
        <v>186</v>
      </c>
      <c r="O6" s="57" t="s">
        <v>187</v>
      </c>
      <c r="P6" s="57" t="s">
        <v>188</v>
      </c>
      <c r="Q6" s="57"/>
      <c r="R6" s="57"/>
      <c r="S6" s="66"/>
      <c r="T6" s="66"/>
      <c r="U6" s="68"/>
      <c r="V6" s="57" t="s">
        <v>114</v>
      </c>
      <c r="W6" s="57" t="s">
        <v>186</v>
      </c>
      <c r="X6" s="57" t="s">
        <v>187</v>
      </c>
      <c r="Y6" s="57" t="s">
        <v>188</v>
      </c>
      <c r="Z6" s="57"/>
      <c r="AA6" s="57"/>
      <c r="AB6" s="66"/>
      <c r="AC6" s="66"/>
    </row>
    <row r="7" spans="1:29" ht="26.25" customHeight="1">
      <c r="A7" s="59"/>
      <c r="B7" s="57"/>
      <c r="C7" s="69"/>
      <c r="D7" s="57"/>
      <c r="E7" s="57"/>
      <c r="F7" s="57"/>
      <c r="G7" s="3" t="s">
        <v>114</v>
      </c>
      <c r="H7" s="3" t="s">
        <v>189</v>
      </c>
      <c r="I7" s="3" t="s">
        <v>190</v>
      </c>
      <c r="J7" s="61"/>
      <c r="K7" s="61"/>
      <c r="L7" s="69"/>
      <c r="M7" s="57"/>
      <c r="N7" s="57"/>
      <c r="O7" s="57"/>
      <c r="P7" s="3" t="s">
        <v>114</v>
      </c>
      <c r="Q7" s="3" t="s">
        <v>189</v>
      </c>
      <c r="R7" s="3" t="s">
        <v>190</v>
      </c>
      <c r="S7" s="61"/>
      <c r="T7" s="61"/>
      <c r="U7" s="69"/>
      <c r="V7" s="57"/>
      <c r="W7" s="57"/>
      <c r="X7" s="57"/>
      <c r="Y7" s="3" t="s">
        <v>114</v>
      </c>
      <c r="Z7" s="3" t="s">
        <v>189</v>
      </c>
      <c r="AA7" s="3" t="s">
        <v>190</v>
      </c>
      <c r="AB7" s="61"/>
      <c r="AC7" s="61"/>
    </row>
    <row r="8" spans="1:29" ht="17.25" customHeight="1">
      <c r="A8" s="4" t="s">
        <v>116</v>
      </c>
      <c r="B8" s="73" t="s">
        <v>116</v>
      </c>
      <c r="C8" s="4">
        <v>1</v>
      </c>
      <c r="D8" s="5">
        <v>2</v>
      </c>
      <c r="E8" s="5">
        <v>3</v>
      </c>
      <c r="F8" s="5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 t="s">
        <v>191</v>
      </c>
      <c r="V8" s="4" t="s">
        <v>192</v>
      </c>
      <c r="W8" s="4" t="s">
        <v>193</v>
      </c>
      <c r="X8" s="4" t="s">
        <v>194</v>
      </c>
      <c r="Y8" s="4" t="s">
        <v>195</v>
      </c>
      <c r="Z8" s="4" t="s">
        <v>196</v>
      </c>
      <c r="AA8" s="4" t="s">
        <v>197</v>
      </c>
      <c r="AB8" s="4" t="s">
        <v>198</v>
      </c>
      <c r="AC8" s="4" t="s">
        <v>199</v>
      </c>
    </row>
    <row r="9" spans="1:29" ht="12.75" customHeight="1">
      <c r="A9" s="6">
        <v>208001</v>
      </c>
      <c r="B9" s="74" t="s">
        <v>347</v>
      </c>
      <c r="C9" s="6">
        <v>162.6</v>
      </c>
      <c r="D9" s="6">
        <v>162.6</v>
      </c>
      <c r="E9" s="6">
        <v>100</v>
      </c>
      <c r="F9" s="6"/>
      <c r="G9" s="6">
        <v>62.6</v>
      </c>
      <c r="H9" s="6"/>
      <c r="I9" s="6">
        <v>62.6</v>
      </c>
      <c r="J9" s="6"/>
      <c r="K9" s="6"/>
      <c r="L9" s="6">
        <v>142.6</v>
      </c>
      <c r="M9" s="6">
        <v>142.6</v>
      </c>
      <c r="N9" s="6">
        <v>50</v>
      </c>
      <c r="O9" s="6">
        <v>30</v>
      </c>
      <c r="P9" s="6">
        <v>62.6</v>
      </c>
      <c r="Q9" s="6"/>
      <c r="R9" s="6">
        <v>62.6</v>
      </c>
      <c r="S9" s="6"/>
      <c r="T9" s="6"/>
      <c r="U9" s="6">
        <f>L9-C9</f>
        <v>-20</v>
      </c>
      <c r="V9" s="6">
        <f>M9-D9</f>
        <v>-20</v>
      </c>
      <c r="W9" s="6">
        <f>N9-E9</f>
        <v>-50</v>
      </c>
      <c r="X9" s="6">
        <f>O9-F9</f>
        <v>30</v>
      </c>
      <c r="Y9" s="6">
        <f>P9-G9</f>
        <v>0</v>
      </c>
      <c r="Z9" s="6"/>
      <c r="AA9" s="6">
        <f>R9-I9</f>
        <v>0</v>
      </c>
      <c r="AB9" s="6"/>
      <c r="AC9" s="6"/>
    </row>
    <row r="10" spans="1:29" ht="12.75" customHeight="1">
      <c r="A10" s="6"/>
      <c r="B10" s="7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>
      <c r="A11" s="6"/>
      <c r="B11" s="7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>
      <c r="A12" s="6"/>
      <c r="B12" s="7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>
      <c r="A13" s="7"/>
      <c r="B13" s="74"/>
      <c r="C13" s="7"/>
      <c r="D13" s="6"/>
      <c r="E13" s="6"/>
      <c r="F13" s="6"/>
      <c r="G13" s="6"/>
      <c r="H13" s="6"/>
      <c r="I13" s="6"/>
      <c r="J13" s="6"/>
      <c r="K13" s="6"/>
      <c r="L13" s="7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6"/>
      <c r="AA13" s="6"/>
      <c r="AB13" s="6"/>
      <c r="AC13" s="6"/>
    </row>
    <row r="14" spans="1:29" ht="12.75" customHeight="1">
      <c r="A14" s="7"/>
      <c r="B14" s="74"/>
      <c r="C14" s="6"/>
      <c r="D14" s="7"/>
      <c r="E14" s="6"/>
      <c r="F14" s="6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7"/>
      <c r="W14" s="6"/>
      <c r="X14" s="6"/>
      <c r="Y14" s="6"/>
      <c r="Z14" s="6"/>
      <c r="AA14" s="6"/>
      <c r="AB14" s="6"/>
      <c r="AC14" s="6"/>
    </row>
    <row r="15" spans="1:29" ht="12.75" customHeight="1">
      <c r="A15" s="7"/>
      <c r="B15" s="75"/>
      <c r="C15" s="7"/>
      <c r="D15" s="7"/>
      <c r="E15" s="6"/>
      <c r="F15" s="6"/>
      <c r="G15" s="6"/>
      <c r="H15" s="6"/>
      <c r="I15" s="6"/>
      <c r="J15" s="6"/>
      <c r="K15" s="6"/>
      <c r="L15" s="7"/>
      <c r="M15" s="7"/>
      <c r="N15" s="6"/>
      <c r="O15" s="6"/>
      <c r="P15" s="6"/>
      <c r="Q15" s="6"/>
      <c r="R15" s="6"/>
      <c r="S15" s="6"/>
      <c r="T15" s="6"/>
      <c r="U15" s="7"/>
      <c r="V15" s="7"/>
      <c r="W15" s="6"/>
      <c r="X15" s="6"/>
      <c r="Y15" s="6"/>
      <c r="Z15" s="6"/>
      <c r="AA15" s="6"/>
      <c r="AB15" s="6"/>
      <c r="AC15" s="6"/>
    </row>
    <row r="16" spans="1:29" ht="12.75" customHeight="1">
      <c r="A16" s="7"/>
      <c r="B16" s="75"/>
      <c r="C16" s="7"/>
      <c r="D16" s="7"/>
      <c r="E16" s="7"/>
      <c r="F16" s="6"/>
      <c r="G16" s="6"/>
      <c r="H16" s="6"/>
      <c r="I16" s="6"/>
      <c r="J16" s="6"/>
      <c r="K16" s="6"/>
      <c r="L16" s="7"/>
      <c r="M16" s="7"/>
      <c r="N16" s="7"/>
      <c r="O16" s="6"/>
      <c r="P16" s="6"/>
      <c r="Q16" s="6"/>
      <c r="R16" s="6"/>
      <c r="S16" s="6"/>
      <c r="T16" s="6"/>
      <c r="U16" s="7"/>
      <c r="V16" s="7"/>
      <c r="W16" s="7"/>
      <c r="X16" s="6"/>
      <c r="Y16" s="6"/>
      <c r="Z16" s="6"/>
      <c r="AA16" s="6"/>
      <c r="AB16" s="6"/>
      <c r="AC16" s="6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B5:AB7"/>
    <mergeCell ref="AC5:AC7"/>
    <mergeCell ref="D6:D7"/>
    <mergeCell ref="E6:E7"/>
    <mergeCell ref="F6:F7"/>
    <mergeCell ref="G6:I6"/>
    <mergeCell ref="M6:M7"/>
    <mergeCell ref="N6:N7"/>
    <mergeCell ref="O6:O7"/>
    <mergeCell ref="P6:R6"/>
    <mergeCell ref="L5:L7"/>
    <mergeCell ref="M5:R5"/>
    <mergeCell ref="S5:S7"/>
    <mergeCell ref="T5:T7"/>
    <mergeCell ref="U5:U7"/>
    <mergeCell ref="V5:AA5"/>
    <mergeCell ref="V6:V7"/>
    <mergeCell ref="W6:W7"/>
    <mergeCell ref="X6:X7"/>
    <mergeCell ref="Y6:AA6"/>
    <mergeCell ref="A2:AC2"/>
    <mergeCell ref="A4:A7"/>
    <mergeCell ref="B4:B7"/>
    <mergeCell ref="C4:K4"/>
    <mergeCell ref="L4:T4"/>
    <mergeCell ref="U4:AC4"/>
    <mergeCell ref="C5:C7"/>
    <mergeCell ref="D5:I5"/>
    <mergeCell ref="J5:J7"/>
    <mergeCell ref="K5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F6" sqref="F6:F15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13" t="s">
        <v>1</v>
      </c>
      <c r="B1" s="14"/>
      <c r="C1" s="14"/>
      <c r="D1" s="14"/>
      <c r="E1" s="14"/>
      <c r="F1" s="15"/>
    </row>
    <row r="2" spans="1:6" ht="22.5" customHeight="1">
      <c r="A2" s="16" t="s">
        <v>2</v>
      </c>
      <c r="B2" s="17"/>
      <c r="C2" s="17"/>
      <c r="D2" s="17"/>
      <c r="E2" s="17"/>
      <c r="F2" s="17"/>
    </row>
    <row r="3" spans="1:6" ht="22.5" customHeight="1">
      <c r="A3" s="55"/>
      <c r="B3" s="55"/>
      <c r="C3" s="18"/>
      <c r="D3" s="18"/>
      <c r="E3" s="19"/>
      <c r="F3" s="20" t="s">
        <v>26</v>
      </c>
    </row>
    <row r="4" spans="1:6" ht="22.5" customHeight="1">
      <c r="A4" s="56" t="s">
        <v>27</v>
      </c>
      <c r="B4" s="56"/>
      <c r="C4" s="56" t="s">
        <v>28</v>
      </c>
      <c r="D4" s="56"/>
      <c r="E4" s="56"/>
      <c r="F4" s="56"/>
    </row>
    <row r="5" spans="1:6" ht="22.5" customHeight="1">
      <c r="A5" s="21" t="s">
        <v>29</v>
      </c>
      <c r="B5" s="21" t="s">
        <v>30</v>
      </c>
      <c r="C5" s="21" t="s">
        <v>31</v>
      </c>
      <c r="D5" s="22" t="s">
        <v>30</v>
      </c>
      <c r="E5" s="21" t="s">
        <v>32</v>
      </c>
      <c r="F5" s="21" t="s">
        <v>30</v>
      </c>
    </row>
    <row r="6" spans="1:6" ht="22.5" customHeight="1">
      <c r="A6" s="35" t="s">
        <v>33</v>
      </c>
      <c r="B6" s="26">
        <v>21504.82</v>
      </c>
      <c r="C6" s="35" t="s">
        <v>33</v>
      </c>
      <c r="D6" s="26">
        <f>SUM(D7:D34)</f>
        <v>21504.820000000003</v>
      </c>
      <c r="E6" s="29" t="s">
        <v>33</v>
      </c>
      <c r="F6" s="26">
        <f>SUM(F7,F12,F23,F24,F25)</f>
        <v>21504.82</v>
      </c>
    </row>
    <row r="7" spans="1:6" ht="22.5" customHeight="1">
      <c r="A7" s="23" t="s">
        <v>34</v>
      </c>
      <c r="B7" s="26">
        <v>21504.82</v>
      </c>
      <c r="C7" s="36" t="s">
        <v>35</v>
      </c>
      <c r="D7" s="26">
        <v>9019.82</v>
      </c>
      <c r="E7" s="29" t="s">
        <v>36</v>
      </c>
      <c r="F7" s="26">
        <v>9974.95</v>
      </c>
    </row>
    <row r="8" spans="1:8" ht="22.5" customHeight="1">
      <c r="A8" s="23" t="s">
        <v>37</v>
      </c>
      <c r="B8" s="26">
        <v>21504.82</v>
      </c>
      <c r="C8" s="36" t="s">
        <v>38</v>
      </c>
      <c r="D8" s="26"/>
      <c r="E8" s="29" t="s">
        <v>39</v>
      </c>
      <c r="F8" s="26">
        <v>9412.27</v>
      </c>
      <c r="H8" s="1"/>
    </row>
    <row r="9" spans="1:6" ht="22.5" customHeight="1">
      <c r="A9" s="37" t="s">
        <v>40</v>
      </c>
      <c r="B9" s="26"/>
      <c r="C9" s="36" t="s">
        <v>41</v>
      </c>
      <c r="D9" s="26"/>
      <c r="E9" s="29" t="s">
        <v>42</v>
      </c>
      <c r="F9" s="26">
        <v>562.68</v>
      </c>
    </row>
    <row r="10" spans="1:6" ht="22.5" customHeight="1">
      <c r="A10" s="23" t="s">
        <v>43</v>
      </c>
      <c r="B10" s="26"/>
      <c r="C10" s="36" t="s">
        <v>44</v>
      </c>
      <c r="D10" s="26"/>
      <c r="E10" s="29" t="s">
        <v>45</v>
      </c>
      <c r="F10" s="26"/>
    </row>
    <row r="11" spans="1:6" ht="22.5" customHeight="1">
      <c r="A11" s="23" t="s">
        <v>46</v>
      </c>
      <c r="B11" s="26"/>
      <c r="C11" s="36" t="s">
        <v>47</v>
      </c>
      <c r="D11" s="26"/>
      <c r="E11" s="29" t="s">
        <v>48</v>
      </c>
      <c r="F11" s="26"/>
    </row>
    <row r="12" spans="1:6" ht="22.5" customHeight="1">
      <c r="A12" s="23" t="s">
        <v>49</v>
      </c>
      <c r="B12" s="26"/>
      <c r="C12" s="36" t="s">
        <v>50</v>
      </c>
      <c r="D12" s="26"/>
      <c r="E12" s="29" t="s">
        <v>51</v>
      </c>
      <c r="F12" s="26">
        <v>11529.87</v>
      </c>
    </row>
    <row r="13" spans="1:6" ht="22.5" customHeight="1">
      <c r="A13" s="23" t="s">
        <v>52</v>
      </c>
      <c r="B13" s="26"/>
      <c r="C13" s="36" t="s">
        <v>53</v>
      </c>
      <c r="D13" s="26"/>
      <c r="E13" s="29" t="s">
        <v>39</v>
      </c>
      <c r="F13" s="26"/>
    </row>
    <row r="14" spans="1:6" ht="22.5" customHeight="1">
      <c r="A14" s="23" t="s">
        <v>54</v>
      </c>
      <c r="B14" s="26"/>
      <c r="C14" s="36" t="s">
        <v>55</v>
      </c>
      <c r="D14" s="26">
        <v>11529.87</v>
      </c>
      <c r="E14" s="29" t="s">
        <v>42</v>
      </c>
      <c r="F14" s="26"/>
    </row>
    <row r="15" spans="1:6" ht="22.5" customHeight="1">
      <c r="A15" s="23" t="s">
        <v>56</v>
      </c>
      <c r="B15" s="26"/>
      <c r="C15" s="36" t="s">
        <v>57</v>
      </c>
      <c r="D15" s="26"/>
      <c r="E15" s="29" t="s">
        <v>58</v>
      </c>
      <c r="F15" s="26">
        <v>11529.87</v>
      </c>
    </row>
    <row r="16" spans="1:6" ht="22.5" customHeight="1">
      <c r="A16" s="39" t="s">
        <v>59</v>
      </c>
      <c r="B16" s="26"/>
      <c r="C16" s="36" t="s">
        <v>60</v>
      </c>
      <c r="D16" s="26"/>
      <c r="E16" s="29" t="s">
        <v>61</v>
      </c>
      <c r="F16" s="26"/>
    </row>
    <row r="17" spans="1:6" ht="22.5" customHeight="1">
      <c r="A17" s="39" t="s">
        <v>62</v>
      </c>
      <c r="B17" s="26"/>
      <c r="C17" s="36" t="s">
        <v>63</v>
      </c>
      <c r="D17" s="26"/>
      <c r="E17" s="29" t="s">
        <v>64</v>
      </c>
      <c r="F17" s="26"/>
    </row>
    <row r="18" spans="1:6" ht="22.5" customHeight="1">
      <c r="A18" s="39"/>
      <c r="B18" s="24"/>
      <c r="C18" s="36" t="s">
        <v>65</v>
      </c>
      <c r="D18" s="26"/>
      <c r="E18" s="29" t="s">
        <v>66</v>
      </c>
      <c r="F18" s="26"/>
    </row>
    <row r="19" spans="1:6" ht="22.5" customHeight="1">
      <c r="A19" s="30"/>
      <c r="B19" s="31"/>
      <c r="C19" s="36" t="s">
        <v>67</v>
      </c>
      <c r="D19" s="26">
        <v>416.56</v>
      </c>
      <c r="E19" s="29" t="s">
        <v>68</v>
      </c>
      <c r="F19" s="26"/>
    </row>
    <row r="20" spans="1:6" ht="22.5" customHeight="1">
      <c r="A20" s="30"/>
      <c r="B20" s="24"/>
      <c r="C20" s="36" t="s">
        <v>69</v>
      </c>
      <c r="D20" s="26"/>
      <c r="E20" s="29" t="s">
        <v>70</v>
      </c>
      <c r="F20" s="26"/>
    </row>
    <row r="21" spans="1:6" ht="22.5" customHeight="1">
      <c r="A21" s="6"/>
      <c r="B21" s="24"/>
      <c r="C21" s="36" t="s">
        <v>71</v>
      </c>
      <c r="D21" s="26"/>
      <c r="E21" s="29" t="s">
        <v>72</v>
      </c>
      <c r="F21" s="26"/>
    </row>
    <row r="22" spans="1:6" ht="22.5" customHeight="1">
      <c r="A22" s="7"/>
      <c r="B22" s="24"/>
      <c r="C22" s="36" t="s">
        <v>73</v>
      </c>
      <c r="D22" s="26"/>
      <c r="E22" s="29" t="s">
        <v>74</v>
      </c>
      <c r="F22" s="26"/>
    </row>
    <row r="23" spans="1:6" ht="22.5" customHeight="1">
      <c r="A23" s="41"/>
      <c r="B23" s="24"/>
      <c r="C23" s="36" t="s">
        <v>75</v>
      </c>
      <c r="D23" s="26"/>
      <c r="E23" s="32" t="s">
        <v>76</v>
      </c>
      <c r="F23" s="26"/>
    </row>
    <row r="24" spans="1:6" ht="22.5" customHeight="1">
      <c r="A24" s="41"/>
      <c r="B24" s="24"/>
      <c r="C24" s="36" t="s">
        <v>77</v>
      </c>
      <c r="D24" s="26"/>
      <c r="E24" s="32" t="s">
        <v>78</v>
      </c>
      <c r="F24" s="26"/>
    </row>
    <row r="25" spans="1:7" ht="22.5" customHeight="1">
      <c r="A25" s="41"/>
      <c r="B25" s="24"/>
      <c r="C25" s="36" t="s">
        <v>79</v>
      </c>
      <c r="D25" s="26">
        <v>538.57</v>
      </c>
      <c r="E25" s="32" t="s">
        <v>80</v>
      </c>
      <c r="F25" s="26"/>
      <c r="G25" s="1"/>
    </row>
    <row r="26" spans="1:8" ht="22.5" customHeight="1">
      <c r="A26" s="41"/>
      <c r="B26" s="24"/>
      <c r="C26" s="36" t="s">
        <v>81</v>
      </c>
      <c r="D26" s="26"/>
      <c r="E26" s="32"/>
      <c r="F26" s="26"/>
      <c r="G26" s="1"/>
      <c r="H26" s="1"/>
    </row>
    <row r="27" spans="1:8" ht="22.5" customHeight="1">
      <c r="A27" s="7"/>
      <c r="B27" s="31"/>
      <c r="C27" s="36" t="s">
        <v>82</v>
      </c>
      <c r="D27" s="26"/>
      <c r="E27" s="29"/>
      <c r="F27" s="26"/>
      <c r="G27" s="1"/>
      <c r="H27" s="1"/>
    </row>
    <row r="28" spans="1:8" ht="22.5" customHeight="1">
      <c r="A28" s="41"/>
      <c r="B28" s="24"/>
      <c r="C28" s="36" t="s">
        <v>83</v>
      </c>
      <c r="D28" s="26"/>
      <c r="E28" s="29"/>
      <c r="F28" s="26"/>
      <c r="G28" s="1"/>
      <c r="H28" s="1"/>
    </row>
    <row r="29" spans="1:8" ht="22.5" customHeight="1">
      <c r="A29" s="7"/>
      <c r="B29" s="31"/>
      <c r="C29" s="36" t="s">
        <v>84</v>
      </c>
      <c r="D29" s="26"/>
      <c r="E29" s="29"/>
      <c r="F29" s="26"/>
      <c r="G29" s="1"/>
      <c r="H29" s="1"/>
    </row>
    <row r="30" spans="1:7" ht="22.5" customHeight="1">
      <c r="A30" s="7"/>
      <c r="B30" s="24"/>
      <c r="C30" s="36" t="s">
        <v>85</v>
      </c>
      <c r="D30" s="26"/>
      <c r="E30" s="29"/>
      <c r="F30" s="26"/>
      <c r="G30" s="1"/>
    </row>
    <row r="31" spans="1:7" ht="22.5" customHeight="1">
      <c r="A31" s="7"/>
      <c r="B31" s="24"/>
      <c r="C31" s="36" t="s">
        <v>86</v>
      </c>
      <c r="D31" s="26"/>
      <c r="E31" s="29"/>
      <c r="F31" s="26"/>
      <c r="G31" s="1"/>
    </row>
    <row r="32" spans="1:7" ht="22.5" customHeight="1">
      <c r="A32" s="7"/>
      <c r="B32" s="24"/>
      <c r="C32" s="36" t="s">
        <v>87</v>
      </c>
      <c r="D32" s="26"/>
      <c r="E32" s="29"/>
      <c r="F32" s="26"/>
      <c r="G32" s="1"/>
    </row>
    <row r="33" spans="1:8" ht="22.5" customHeight="1">
      <c r="A33" s="7"/>
      <c r="B33" s="24"/>
      <c r="C33" s="36" t="s">
        <v>88</v>
      </c>
      <c r="D33" s="26"/>
      <c r="E33" s="29"/>
      <c r="F33" s="26"/>
      <c r="G33" s="1"/>
      <c r="H33" s="1"/>
    </row>
    <row r="34" spans="1:7" ht="22.5" customHeight="1">
      <c r="A34" s="6"/>
      <c r="B34" s="24"/>
      <c r="C34" s="36" t="s">
        <v>89</v>
      </c>
      <c r="D34" s="26"/>
      <c r="E34" s="29"/>
      <c r="F34" s="26"/>
      <c r="G34" s="1"/>
    </row>
    <row r="35" spans="1:6" ht="22.5" customHeight="1">
      <c r="A35" s="7"/>
      <c r="B35" s="24"/>
      <c r="C35" s="27"/>
      <c r="D35" s="26"/>
      <c r="E35" s="29"/>
      <c r="F35" s="26"/>
    </row>
    <row r="36" spans="1:6" ht="22.5" customHeight="1">
      <c r="A36" s="7"/>
      <c r="B36" s="24"/>
      <c r="C36" s="25"/>
      <c r="D36" s="33"/>
      <c r="E36" s="29"/>
      <c r="F36" s="26"/>
    </row>
    <row r="37" spans="1:6" ht="26.25" customHeight="1">
      <c r="A37" s="7"/>
      <c r="B37" s="24"/>
      <c r="C37" s="25"/>
      <c r="D37" s="33"/>
      <c r="E37" s="29"/>
      <c r="F37" s="34"/>
    </row>
    <row r="38" spans="1:6" ht="22.5" customHeight="1">
      <c r="A38" s="22" t="s">
        <v>90</v>
      </c>
      <c r="B38" s="31">
        <f>SUM(B6,B18)</f>
        <v>21504.82</v>
      </c>
      <c r="C38" s="22" t="s">
        <v>91</v>
      </c>
      <c r="D38" s="45">
        <f>SUM(D6,D35)</f>
        <v>21504.820000000003</v>
      </c>
      <c r="E38" s="22" t="s">
        <v>91</v>
      </c>
      <c r="F38" s="34">
        <f>SUM(F6,F26)</f>
        <v>21504.82</v>
      </c>
    </row>
    <row r="39" spans="1:6" ht="22.5" customHeight="1">
      <c r="A39" s="40" t="s">
        <v>92</v>
      </c>
      <c r="B39" s="24"/>
      <c r="C39" s="39" t="s">
        <v>93</v>
      </c>
      <c r="D39" s="33">
        <f>SUM(B45)-SUM(D38)-SUM(D40)</f>
        <v>-3.637978807091713E-12</v>
      </c>
      <c r="E39" s="39" t="s">
        <v>93</v>
      </c>
      <c r="F39" s="34">
        <f>D39</f>
        <v>-3.637978807091713E-12</v>
      </c>
    </row>
    <row r="40" spans="1:6" ht="22.5" customHeight="1">
      <c r="A40" s="40" t="s">
        <v>94</v>
      </c>
      <c r="B40" s="24"/>
      <c r="C40" s="27" t="s">
        <v>95</v>
      </c>
      <c r="D40" s="26"/>
      <c r="E40" s="27" t="s">
        <v>95</v>
      </c>
      <c r="F40" s="26"/>
    </row>
    <row r="41" spans="1:6" ht="22.5" customHeight="1">
      <c r="A41" s="40" t="s">
        <v>96</v>
      </c>
      <c r="B41" s="46"/>
      <c r="C41" s="42"/>
      <c r="D41" s="33"/>
      <c r="E41" s="7"/>
      <c r="F41" s="33"/>
    </row>
    <row r="42" spans="1:6" ht="22.5" customHeight="1">
      <c r="A42" s="40" t="s">
        <v>97</v>
      </c>
      <c r="B42" s="24"/>
      <c r="C42" s="42"/>
      <c r="D42" s="33"/>
      <c r="E42" s="6"/>
      <c r="F42" s="33"/>
    </row>
    <row r="43" spans="1:6" ht="22.5" customHeight="1">
      <c r="A43" s="40" t="s">
        <v>98</v>
      </c>
      <c r="B43" s="24"/>
      <c r="C43" s="42"/>
      <c r="D43" s="43"/>
      <c r="E43" s="7"/>
      <c r="F43" s="33"/>
    </row>
    <row r="44" spans="1:6" ht="21" customHeight="1">
      <c r="A44" s="7"/>
      <c r="B44" s="24"/>
      <c r="C44" s="6"/>
      <c r="D44" s="43"/>
      <c r="E44" s="6"/>
      <c r="F44" s="43"/>
    </row>
    <row r="45" spans="1:6" ht="22.5" customHeight="1">
      <c r="A45" s="21" t="s">
        <v>99</v>
      </c>
      <c r="B45" s="31">
        <f>SUM(B38,B39,B40)</f>
        <v>21504.82</v>
      </c>
      <c r="C45" s="44" t="s">
        <v>100</v>
      </c>
      <c r="D45" s="43">
        <f>SUM(D38,D39,D40)</f>
        <v>21504.82</v>
      </c>
      <c r="E45" s="21" t="s">
        <v>100</v>
      </c>
      <c r="F45" s="26">
        <f>SUM(F38,F39,F40)</f>
        <v>21504.819999999996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A8" sqref="A8:B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4</v>
      </c>
      <c r="B1" s="1"/>
      <c r="C1" s="1"/>
    </row>
    <row r="2" spans="1:16" ht="35.25" customHeight="1">
      <c r="A2" s="58" t="s">
        <v>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12"/>
    </row>
    <row r="3" ht="21.75" customHeight="1">
      <c r="O3" s="8" t="s">
        <v>26</v>
      </c>
    </row>
    <row r="4" spans="1:15" ht="18" customHeight="1">
      <c r="A4" s="59" t="s">
        <v>101</v>
      </c>
      <c r="B4" s="59" t="s">
        <v>102</v>
      </c>
      <c r="C4" s="59" t="s">
        <v>103</v>
      </c>
      <c r="D4" s="59" t="s">
        <v>104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23"/>
    </row>
    <row r="5" spans="1:15" ht="22.5" customHeight="1">
      <c r="A5" s="59"/>
      <c r="B5" s="59"/>
      <c r="C5" s="59"/>
      <c r="D5" s="57" t="s">
        <v>105</v>
      </c>
      <c r="E5" s="57" t="s">
        <v>106</v>
      </c>
      <c r="F5" s="57"/>
      <c r="G5" s="57" t="s">
        <v>107</v>
      </c>
      <c r="H5" s="57" t="s">
        <v>108</v>
      </c>
      <c r="I5" s="57" t="s">
        <v>109</v>
      </c>
      <c r="J5" s="57" t="s">
        <v>110</v>
      </c>
      <c r="K5" s="57" t="s">
        <v>111</v>
      </c>
      <c r="L5" s="57" t="s">
        <v>92</v>
      </c>
      <c r="M5" s="57" t="s">
        <v>96</v>
      </c>
      <c r="N5" s="57" t="s">
        <v>112</v>
      </c>
      <c r="O5" s="57" t="s">
        <v>113</v>
      </c>
    </row>
    <row r="6" spans="1:15" ht="33.75" customHeight="1">
      <c r="A6" s="59"/>
      <c r="B6" s="59"/>
      <c r="C6" s="59"/>
      <c r="D6" s="57"/>
      <c r="E6" s="2" t="s">
        <v>114</v>
      </c>
      <c r="F6" s="2" t="s">
        <v>115</v>
      </c>
      <c r="G6" s="57"/>
      <c r="H6" s="57"/>
      <c r="I6" s="57"/>
      <c r="J6" s="57"/>
      <c r="K6" s="57"/>
      <c r="L6" s="57"/>
      <c r="M6" s="57"/>
      <c r="N6" s="57"/>
      <c r="O6" s="57"/>
    </row>
    <row r="7" spans="1:15" ht="12.75" customHeight="1">
      <c r="A7" s="4" t="s">
        <v>116</v>
      </c>
      <c r="B7" s="4" t="s">
        <v>116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2.75" customHeight="1">
      <c r="A8" s="6">
        <v>208001</v>
      </c>
      <c r="B8" s="50" t="s">
        <v>200</v>
      </c>
      <c r="C8" s="51">
        <v>21504.82</v>
      </c>
      <c r="D8" s="51">
        <v>21504.82</v>
      </c>
      <c r="E8" s="51">
        <v>21504.82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6"/>
      <c r="O10" s="6"/>
    </row>
    <row r="11" spans="1:15" ht="12.75" customHeight="1">
      <c r="A11" s="6"/>
      <c r="B11" s="7"/>
      <c r="C11" s="7"/>
      <c r="D11" s="6"/>
      <c r="E11" s="6"/>
      <c r="F11" s="6"/>
      <c r="G11" s="6"/>
      <c r="H11" s="7"/>
      <c r="I11" s="7"/>
      <c r="J11" s="7"/>
      <c r="K11" s="7"/>
      <c r="L11" s="7"/>
      <c r="M11" s="7"/>
      <c r="N11" s="6"/>
      <c r="O11" s="6"/>
    </row>
    <row r="12" spans="1:15" ht="12.75" customHeight="1">
      <c r="A12" s="6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6"/>
      <c r="O12" s="6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PageLayoutView="0" workbookViewId="0" topLeftCell="A1">
      <selection activeCell="A8" sqref="A8:E8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6</v>
      </c>
      <c r="B1" s="1"/>
      <c r="C1" s="1"/>
    </row>
    <row r="2" spans="1:14" ht="35.25" customHeight="1">
      <c r="A2" s="58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2"/>
    </row>
    <row r="3" ht="21.75" customHeight="1">
      <c r="M3" s="8" t="s">
        <v>26</v>
      </c>
    </row>
    <row r="4" spans="1:13" ht="15" customHeight="1">
      <c r="A4" s="59" t="s">
        <v>101</v>
      </c>
      <c r="B4" s="59" t="s">
        <v>102</v>
      </c>
      <c r="C4" s="59" t="s">
        <v>103</v>
      </c>
      <c r="D4" s="59" t="s">
        <v>104</v>
      </c>
      <c r="E4" s="59"/>
      <c r="F4" s="59"/>
      <c r="G4" s="59"/>
      <c r="H4" s="59"/>
      <c r="I4" s="59"/>
      <c r="J4" s="59"/>
      <c r="K4" s="59"/>
      <c r="L4" s="59"/>
      <c r="M4" s="59"/>
    </row>
    <row r="5" spans="1:13" ht="30" customHeight="1">
      <c r="A5" s="59"/>
      <c r="B5" s="59"/>
      <c r="C5" s="59"/>
      <c r="D5" s="57" t="s">
        <v>105</v>
      </c>
      <c r="E5" s="57" t="s">
        <v>117</v>
      </c>
      <c r="F5" s="57"/>
      <c r="G5" s="57" t="s">
        <v>107</v>
      </c>
      <c r="H5" s="57" t="s">
        <v>109</v>
      </c>
      <c r="I5" s="57" t="s">
        <v>110</v>
      </c>
      <c r="J5" s="57" t="s">
        <v>111</v>
      </c>
      <c r="K5" s="57" t="s">
        <v>94</v>
      </c>
      <c r="L5" s="57" t="s">
        <v>113</v>
      </c>
      <c r="M5" s="57" t="s">
        <v>96</v>
      </c>
    </row>
    <row r="6" spans="1:13" ht="40.5" customHeight="1">
      <c r="A6" s="59"/>
      <c r="B6" s="59"/>
      <c r="C6" s="59"/>
      <c r="D6" s="57"/>
      <c r="E6" s="2" t="s">
        <v>114</v>
      </c>
      <c r="F6" s="2" t="s">
        <v>118</v>
      </c>
      <c r="G6" s="57"/>
      <c r="H6" s="57"/>
      <c r="I6" s="57"/>
      <c r="J6" s="57"/>
      <c r="K6" s="57"/>
      <c r="L6" s="57"/>
      <c r="M6" s="57"/>
    </row>
    <row r="7" spans="1:13" ht="12.75" customHeight="1">
      <c r="A7" s="4" t="s">
        <v>116</v>
      </c>
      <c r="B7" s="4" t="s">
        <v>116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ht="12.75" customHeight="1">
      <c r="A8" s="6">
        <v>208001</v>
      </c>
      <c r="B8" s="50" t="s">
        <v>200</v>
      </c>
      <c r="C8" s="51">
        <v>21504.82</v>
      </c>
      <c r="D8" s="51">
        <v>21504.82</v>
      </c>
      <c r="E8" s="51">
        <v>21504.82</v>
      </c>
      <c r="F8" s="6"/>
      <c r="G8" s="6"/>
      <c r="H8" s="6"/>
      <c r="I8" s="6"/>
      <c r="J8" s="6"/>
      <c r="K8" s="6"/>
      <c r="L8" s="6"/>
      <c r="M8" s="6"/>
    </row>
    <row r="9" spans="1:13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 customHeight="1">
      <c r="A11" s="6"/>
      <c r="B11" s="6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</row>
    <row r="12" spans="1:13" ht="12.75" customHeight="1">
      <c r="A12" s="6"/>
      <c r="B12" s="6"/>
      <c r="C12" s="6"/>
      <c r="D12" s="6"/>
      <c r="E12" s="6"/>
      <c r="F12" s="6"/>
      <c r="G12" s="6"/>
      <c r="H12" s="7"/>
      <c r="I12" s="7"/>
      <c r="J12" s="6"/>
      <c r="K12" s="6"/>
      <c r="L12" s="6"/>
      <c r="M12" s="6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D5:D6"/>
    <mergeCell ref="G5:G6"/>
    <mergeCell ref="H5:H6"/>
    <mergeCell ref="I5:I6"/>
    <mergeCell ref="J5:J6"/>
    <mergeCell ref="K5:K6"/>
    <mergeCell ref="L5:L6"/>
    <mergeCell ref="M5:M6"/>
    <mergeCell ref="A2:M2"/>
    <mergeCell ref="D4:M4"/>
    <mergeCell ref="E5:F5"/>
    <mergeCell ref="A4:A6"/>
    <mergeCell ref="B4:B6"/>
    <mergeCell ref="C4:C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zoomScalePageLayoutView="0" workbookViewId="0" topLeftCell="A25">
      <selection activeCell="F6" sqref="F6:F15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3" t="s">
        <v>8</v>
      </c>
      <c r="B1" s="14"/>
      <c r="C1" s="14"/>
      <c r="D1" s="14"/>
      <c r="E1" s="14"/>
      <c r="F1" s="15"/>
    </row>
    <row r="2" spans="1:6" ht="22.5" customHeight="1">
      <c r="A2" s="16" t="s">
        <v>9</v>
      </c>
      <c r="B2" s="17"/>
      <c r="C2" s="17"/>
      <c r="D2" s="17"/>
      <c r="E2" s="17"/>
      <c r="F2" s="17"/>
    </row>
    <row r="3" spans="1:6" ht="22.5" customHeight="1">
      <c r="A3" s="55"/>
      <c r="B3" s="55"/>
      <c r="C3" s="18"/>
      <c r="D3" s="18"/>
      <c r="E3" s="19"/>
      <c r="F3" s="20" t="s">
        <v>26</v>
      </c>
    </row>
    <row r="4" spans="1:6" ht="22.5" customHeight="1">
      <c r="A4" s="56" t="s">
        <v>27</v>
      </c>
      <c r="B4" s="56"/>
      <c r="C4" s="56" t="s">
        <v>28</v>
      </c>
      <c r="D4" s="56"/>
      <c r="E4" s="56"/>
      <c r="F4" s="56"/>
    </row>
    <row r="5" spans="1:6" ht="22.5" customHeight="1">
      <c r="A5" s="21" t="s">
        <v>29</v>
      </c>
      <c r="B5" s="21" t="s">
        <v>30</v>
      </c>
      <c r="C5" s="21" t="s">
        <v>31</v>
      </c>
      <c r="D5" s="22" t="s">
        <v>30</v>
      </c>
      <c r="E5" s="21" t="s">
        <v>32</v>
      </c>
      <c r="F5" s="21" t="s">
        <v>30</v>
      </c>
    </row>
    <row r="6" spans="1:6" ht="22.5" customHeight="1">
      <c r="A6" s="35" t="s">
        <v>119</v>
      </c>
      <c r="B6" s="26">
        <v>21504.82</v>
      </c>
      <c r="C6" s="35" t="s">
        <v>119</v>
      </c>
      <c r="D6" s="26">
        <v>21504.820000000003</v>
      </c>
      <c r="E6" s="29" t="s">
        <v>119</v>
      </c>
      <c r="F6" s="26">
        <v>21504.82</v>
      </c>
    </row>
    <row r="7" spans="1:6" ht="22.5" customHeight="1">
      <c r="A7" s="23" t="s">
        <v>120</v>
      </c>
      <c r="B7" s="26">
        <v>21504.82</v>
      </c>
      <c r="C7" s="36" t="s">
        <v>35</v>
      </c>
      <c r="D7" s="26">
        <v>9019.82</v>
      </c>
      <c r="E7" s="29" t="s">
        <v>36</v>
      </c>
      <c r="F7" s="26">
        <v>9974.95</v>
      </c>
    </row>
    <row r="8" spans="1:8" ht="22.5" customHeight="1">
      <c r="A8" s="37" t="s">
        <v>121</v>
      </c>
      <c r="B8" s="26"/>
      <c r="C8" s="36" t="s">
        <v>38</v>
      </c>
      <c r="D8" s="26"/>
      <c r="E8" s="29" t="s">
        <v>39</v>
      </c>
      <c r="F8" s="26">
        <v>9412.27</v>
      </c>
      <c r="H8" s="1"/>
    </row>
    <row r="9" spans="1:6" ht="22.5" customHeight="1">
      <c r="A9" s="23" t="s">
        <v>122</v>
      </c>
      <c r="B9" s="26"/>
      <c r="C9" s="36" t="s">
        <v>41</v>
      </c>
      <c r="D9" s="26"/>
      <c r="E9" s="29" t="s">
        <v>42</v>
      </c>
      <c r="F9" s="26">
        <v>562.68</v>
      </c>
    </row>
    <row r="10" spans="1:6" ht="22.5" customHeight="1">
      <c r="A10" s="23" t="s">
        <v>123</v>
      </c>
      <c r="B10" s="26"/>
      <c r="C10" s="36" t="s">
        <v>44</v>
      </c>
      <c r="D10" s="26"/>
      <c r="E10" s="29" t="s">
        <v>45</v>
      </c>
      <c r="F10" s="26"/>
    </row>
    <row r="11" spans="1:6" ht="22.5" customHeight="1">
      <c r="A11" s="23"/>
      <c r="B11" s="26"/>
      <c r="C11" s="36" t="s">
        <v>47</v>
      </c>
      <c r="D11" s="26"/>
      <c r="E11" s="29" t="s">
        <v>48</v>
      </c>
      <c r="F11" s="26"/>
    </row>
    <row r="12" spans="1:6" ht="22.5" customHeight="1">
      <c r="A12" s="23"/>
      <c r="B12" s="26"/>
      <c r="C12" s="36" t="s">
        <v>50</v>
      </c>
      <c r="D12" s="26"/>
      <c r="E12" s="29" t="s">
        <v>51</v>
      </c>
      <c r="F12" s="26">
        <v>11529.87</v>
      </c>
    </row>
    <row r="13" spans="1:6" ht="22.5" customHeight="1">
      <c r="A13" s="23"/>
      <c r="B13" s="26"/>
      <c r="C13" s="36" t="s">
        <v>53</v>
      </c>
      <c r="D13" s="26"/>
      <c r="E13" s="38" t="s">
        <v>39</v>
      </c>
      <c r="F13" s="26"/>
    </row>
    <row r="14" spans="1:6" ht="22.5" customHeight="1">
      <c r="A14" s="23"/>
      <c r="B14" s="26"/>
      <c r="C14" s="36" t="s">
        <v>55</v>
      </c>
      <c r="D14" s="26">
        <v>11529.87</v>
      </c>
      <c r="E14" s="38" t="s">
        <v>42</v>
      </c>
      <c r="F14" s="26"/>
    </row>
    <row r="15" spans="1:6" ht="22.5" customHeight="1">
      <c r="A15" s="39"/>
      <c r="B15" s="26"/>
      <c r="C15" s="36" t="s">
        <v>57</v>
      </c>
      <c r="D15" s="26"/>
      <c r="E15" s="38" t="s">
        <v>58</v>
      </c>
      <c r="F15" s="26">
        <v>11529.87</v>
      </c>
    </row>
    <row r="16" spans="1:6" ht="22.5" customHeight="1">
      <c r="A16" s="39"/>
      <c r="B16" s="26"/>
      <c r="C16" s="36" t="s">
        <v>60</v>
      </c>
      <c r="D16" s="26"/>
      <c r="E16" s="38" t="s">
        <v>61</v>
      </c>
      <c r="F16" s="26"/>
    </row>
    <row r="17" spans="1:6" ht="22.5" customHeight="1">
      <c r="A17" s="39"/>
      <c r="B17" s="26"/>
      <c r="C17" s="36" t="s">
        <v>63</v>
      </c>
      <c r="D17" s="26"/>
      <c r="E17" s="38" t="s">
        <v>64</v>
      </c>
      <c r="F17" s="26"/>
    </row>
    <row r="18" spans="1:6" ht="22.5" customHeight="1">
      <c r="A18" s="39"/>
      <c r="B18" s="24"/>
      <c r="C18" s="36" t="s">
        <v>65</v>
      </c>
      <c r="D18" s="26"/>
      <c r="E18" s="38" t="s">
        <v>66</v>
      </c>
      <c r="F18" s="26"/>
    </row>
    <row r="19" spans="1:6" ht="22.5" customHeight="1">
      <c r="A19" s="30"/>
      <c r="B19" s="31"/>
      <c r="C19" s="36" t="s">
        <v>67</v>
      </c>
      <c r="D19" s="26">
        <v>416.56</v>
      </c>
      <c r="E19" s="38" t="s">
        <v>68</v>
      </c>
      <c r="F19" s="26"/>
    </row>
    <row r="20" spans="1:6" ht="22.5" customHeight="1">
      <c r="A20" s="30"/>
      <c r="B20" s="24"/>
      <c r="C20" s="36" t="s">
        <v>69</v>
      </c>
      <c r="D20" s="26"/>
      <c r="E20" s="38" t="s">
        <v>70</v>
      </c>
      <c r="F20" s="26"/>
    </row>
    <row r="21" spans="1:6" ht="22.5" customHeight="1">
      <c r="A21" s="6"/>
      <c r="B21" s="24"/>
      <c r="C21" s="36" t="s">
        <v>71</v>
      </c>
      <c r="D21" s="26"/>
      <c r="E21" s="38" t="s">
        <v>72</v>
      </c>
      <c r="F21" s="26"/>
    </row>
    <row r="22" spans="1:6" ht="22.5" customHeight="1">
      <c r="A22" s="7"/>
      <c r="B22" s="24"/>
      <c r="C22" s="36" t="s">
        <v>73</v>
      </c>
      <c r="D22" s="26"/>
      <c r="E22" s="40" t="s">
        <v>74</v>
      </c>
      <c r="F22" s="26"/>
    </row>
    <row r="23" spans="1:6" ht="22.5" customHeight="1">
      <c r="A23" s="41"/>
      <c r="B23" s="24"/>
      <c r="C23" s="36" t="s">
        <v>75</v>
      </c>
      <c r="D23" s="26"/>
      <c r="E23" s="32" t="s">
        <v>76</v>
      </c>
      <c r="F23" s="26"/>
    </row>
    <row r="24" spans="1:6" ht="22.5" customHeight="1">
      <c r="A24" s="41"/>
      <c r="B24" s="24"/>
      <c r="C24" s="36" t="s">
        <v>77</v>
      </c>
      <c r="D24" s="26"/>
      <c r="E24" s="32" t="s">
        <v>78</v>
      </c>
      <c r="F24" s="26"/>
    </row>
    <row r="25" spans="1:7" ht="22.5" customHeight="1">
      <c r="A25" s="41"/>
      <c r="B25" s="24"/>
      <c r="C25" s="36" t="s">
        <v>79</v>
      </c>
      <c r="D25" s="26">
        <v>538.57</v>
      </c>
      <c r="E25" s="32" t="s">
        <v>80</v>
      </c>
      <c r="F25" s="26"/>
      <c r="G25" s="1"/>
    </row>
    <row r="26" spans="1:8" ht="22.5" customHeight="1">
      <c r="A26" s="41"/>
      <c r="B26" s="24"/>
      <c r="C26" s="36" t="s">
        <v>81</v>
      </c>
      <c r="D26" s="26"/>
      <c r="E26" s="29"/>
      <c r="F26" s="26"/>
      <c r="G26" s="1"/>
      <c r="H26" s="1"/>
    </row>
    <row r="27" spans="1:8" ht="22.5" customHeight="1">
      <c r="A27" s="7"/>
      <c r="B27" s="31"/>
      <c r="C27" s="36" t="s">
        <v>82</v>
      </c>
      <c r="D27" s="26"/>
      <c r="E27" s="29"/>
      <c r="F27" s="26"/>
      <c r="G27" s="1"/>
      <c r="H27" s="1"/>
    </row>
    <row r="28" spans="1:8" ht="22.5" customHeight="1">
      <c r="A28" s="41"/>
      <c r="B28" s="24"/>
      <c r="C28" s="36" t="s">
        <v>83</v>
      </c>
      <c r="D28" s="26"/>
      <c r="E28" s="29"/>
      <c r="F28" s="26"/>
      <c r="G28" s="1"/>
      <c r="H28" s="1"/>
    </row>
    <row r="29" spans="1:8" ht="22.5" customHeight="1">
      <c r="A29" s="7"/>
      <c r="B29" s="31"/>
      <c r="C29" s="36" t="s">
        <v>84</v>
      </c>
      <c r="D29" s="26"/>
      <c r="E29" s="29"/>
      <c r="F29" s="26"/>
      <c r="G29" s="1"/>
      <c r="H29" s="1"/>
    </row>
    <row r="30" spans="1:7" ht="22.5" customHeight="1">
      <c r="A30" s="7"/>
      <c r="B30" s="24"/>
      <c r="C30" s="36" t="s">
        <v>85</v>
      </c>
      <c r="D30" s="26"/>
      <c r="E30" s="29"/>
      <c r="F30" s="26"/>
      <c r="G30" s="1"/>
    </row>
    <row r="31" spans="1:6" ht="22.5" customHeight="1">
      <c r="A31" s="7"/>
      <c r="B31" s="24"/>
      <c r="C31" s="36" t="s">
        <v>86</v>
      </c>
      <c r="D31" s="26"/>
      <c r="E31" s="29"/>
      <c r="F31" s="26"/>
    </row>
    <row r="32" spans="1:6" ht="22.5" customHeight="1">
      <c r="A32" s="7"/>
      <c r="B32" s="24"/>
      <c r="C32" s="36" t="s">
        <v>87</v>
      </c>
      <c r="D32" s="26"/>
      <c r="E32" s="29"/>
      <c r="F32" s="26"/>
    </row>
    <row r="33" spans="1:8" ht="22.5" customHeight="1">
      <c r="A33" s="7"/>
      <c r="B33" s="24"/>
      <c r="C33" s="36" t="s">
        <v>88</v>
      </c>
      <c r="D33" s="26"/>
      <c r="E33" s="29"/>
      <c r="F33" s="26"/>
      <c r="G33" s="1"/>
      <c r="H33" s="1"/>
    </row>
    <row r="34" spans="1:6" ht="22.5" customHeight="1">
      <c r="A34" s="6"/>
      <c r="B34" s="24"/>
      <c r="C34" s="36" t="s">
        <v>89</v>
      </c>
      <c r="D34" s="26"/>
      <c r="E34" s="29"/>
      <c r="F34" s="26"/>
    </row>
    <row r="35" spans="1:6" ht="22.5" customHeight="1">
      <c r="A35" s="7"/>
      <c r="B35" s="24"/>
      <c r="C35" s="25"/>
      <c r="D35" s="33"/>
      <c r="E35" s="23"/>
      <c r="F35" s="34"/>
    </row>
    <row r="36" spans="1:6" ht="18" customHeight="1">
      <c r="A36" s="22" t="s">
        <v>90</v>
      </c>
      <c r="B36" s="31">
        <f>SUM(B6)</f>
        <v>21504.82</v>
      </c>
      <c r="C36" s="22" t="s">
        <v>91</v>
      </c>
      <c r="D36" s="33">
        <f>SUM(D6)</f>
        <v>21504.820000000003</v>
      </c>
      <c r="E36" s="22" t="s">
        <v>91</v>
      </c>
      <c r="F36" s="34">
        <f>SUM(F6)</f>
        <v>21504.82</v>
      </c>
    </row>
    <row r="37" spans="1:6" ht="18" customHeight="1">
      <c r="A37" s="36" t="s">
        <v>96</v>
      </c>
      <c r="B37" s="24"/>
      <c r="C37" s="39" t="s">
        <v>93</v>
      </c>
      <c r="D37" s="33">
        <f>SUM(B41)-SUM(D36)</f>
        <v>0</v>
      </c>
      <c r="E37" s="39" t="s">
        <v>93</v>
      </c>
      <c r="F37" s="34">
        <f>D37</f>
        <v>0</v>
      </c>
    </row>
    <row r="38" spans="1:6" ht="18" customHeight="1">
      <c r="A38" s="36" t="s">
        <v>97</v>
      </c>
      <c r="B38" s="24"/>
      <c r="C38" s="30"/>
      <c r="D38" s="26"/>
      <c r="E38" s="30"/>
      <c r="F38" s="26"/>
    </row>
    <row r="39" spans="1:6" ht="22.5" customHeight="1">
      <c r="A39" s="36" t="s">
        <v>124</v>
      </c>
      <c r="B39" s="24"/>
      <c r="C39" s="42"/>
      <c r="D39" s="43"/>
      <c r="E39" s="7"/>
      <c r="F39" s="33"/>
    </row>
    <row r="40" spans="1:6" ht="21" customHeight="1">
      <c r="A40" s="7"/>
      <c r="B40" s="24"/>
      <c r="C40" s="6"/>
      <c r="D40" s="43"/>
      <c r="E40" s="6"/>
      <c r="F40" s="43"/>
    </row>
    <row r="41" spans="1:6" ht="18" customHeight="1">
      <c r="A41" s="21" t="s">
        <v>99</v>
      </c>
      <c r="B41" s="31">
        <f>SUM(B36,B37)</f>
        <v>21504.82</v>
      </c>
      <c r="C41" s="44" t="s">
        <v>100</v>
      </c>
      <c r="D41" s="43">
        <f>SUM(D36,D37)</f>
        <v>21504.820000000003</v>
      </c>
      <c r="E41" s="21" t="s">
        <v>100</v>
      </c>
      <c r="F41" s="26">
        <f>SUM(F36,F37)</f>
        <v>21504.82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4">
      <selection activeCell="C26" sqref="C26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10</v>
      </c>
    </row>
    <row r="2" spans="1:7" ht="28.5" customHeight="1">
      <c r="A2" s="9" t="s">
        <v>11</v>
      </c>
      <c r="B2" s="9"/>
      <c r="C2" s="9"/>
      <c r="D2" s="9"/>
      <c r="E2" s="9"/>
      <c r="F2" s="9"/>
      <c r="G2" s="9"/>
    </row>
    <row r="3" ht="22.5" customHeight="1">
      <c r="G3" s="8" t="s">
        <v>26</v>
      </c>
    </row>
    <row r="4" spans="1:7" ht="22.5" customHeight="1">
      <c r="A4" s="10" t="s">
        <v>125</v>
      </c>
      <c r="B4" s="10" t="s">
        <v>126</v>
      </c>
      <c r="C4" s="10" t="s">
        <v>105</v>
      </c>
      <c r="D4" s="10" t="s">
        <v>127</v>
      </c>
      <c r="E4" s="10" t="s">
        <v>128</v>
      </c>
      <c r="F4" s="10" t="s">
        <v>129</v>
      </c>
      <c r="G4" s="10" t="s">
        <v>130</v>
      </c>
    </row>
    <row r="5" spans="1:7" ht="15.75" customHeight="1">
      <c r="A5" s="4" t="s">
        <v>116</v>
      </c>
      <c r="B5" s="4" t="s">
        <v>116</v>
      </c>
      <c r="C5" s="4">
        <v>1</v>
      </c>
      <c r="D5" s="4">
        <v>2</v>
      </c>
      <c r="E5" s="4">
        <v>3</v>
      </c>
      <c r="F5" s="4">
        <v>4</v>
      </c>
      <c r="G5" s="4" t="s">
        <v>116</v>
      </c>
    </row>
    <row r="6" spans="1:7" ht="12.75" customHeight="1">
      <c r="A6" s="6">
        <v>2010301</v>
      </c>
      <c r="B6" s="50" t="s">
        <v>202</v>
      </c>
      <c r="C6" s="51">
        <f aca="true" t="shared" si="0" ref="C6:C13">D6+E6</f>
        <v>2180.72</v>
      </c>
      <c r="D6" s="51">
        <v>2070.16</v>
      </c>
      <c r="E6" s="51">
        <v>110.56</v>
      </c>
      <c r="F6" s="6"/>
      <c r="G6" s="6"/>
    </row>
    <row r="7" spans="1:7" ht="12.75" customHeight="1">
      <c r="A7" s="6">
        <v>2010350</v>
      </c>
      <c r="B7" s="50" t="s">
        <v>204</v>
      </c>
      <c r="C7" s="51">
        <f t="shared" si="0"/>
        <v>6522.17</v>
      </c>
      <c r="D7" s="51">
        <f>8280.65-2070.16</f>
        <v>6210.49</v>
      </c>
      <c r="E7" s="51">
        <f>422.24-E6</f>
        <v>311.68</v>
      </c>
      <c r="F7" s="6"/>
      <c r="G7" s="6"/>
    </row>
    <row r="8" spans="1:7" ht="12.75" customHeight="1">
      <c r="A8" s="6">
        <v>2011501</v>
      </c>
      <c r="B8" s="50" t="s">
        <v>202</v>
      </c>
      <c r="C8" s="51">
        <f t="shared" si="0"/>
        <v>316.93</v>
      </c>
      <c r="D8" s="51">
        <v>291.86</v>
      </c>
      <c r="E8" s="51">
        <v>25.07</v>
      </c>
      <c r="F8" s="6"/>
      <c r="G8" s="6"/>
    </row>
    <row r="9" spans="1:7" ht="12.75" customHeight="1">
      <c r="A9" s="6">
        <v>2130104</v>
      </c>
      <c r="B9" s="50" t="s">
        <v>204</v>
      </c>
      <c r="C9" s="51">
        <f t="shared" si="0"/>
        <v>184.92</v>
      </c>
      <c r="D9" s="51">
        <v>162.6</v>
      </c>
      <c r="E9" s="51">
        <v>22.32</v>
      </c>
      <c r="F9" s="6"/>
      <c r="G9" s="6"/>
    </row>
    <row r="10" spans="1:7" ht="12.75" customHeight="1">
      <c r="A10" s="6">
        <v>2130304</v>
      </c>
      <c r="B10" s="50" t="s">
        <v>206</v>
      </c>
      <c r="C10" s="51">
        <f t="shared" si="0"/>
        <v>73.08999999999999</v>
      </c>
      <c r="D10" s="51">
        <v>64.07</v>
      </c>
      <c r="E10" s="51">
        <v>9.02</v>
      </c>
      <c r="F10" s="6"/>
      <c r="G10" s="6"/>
    </row>
    <row r="11" spans="1:7" ht="12.75" customHeight="1">
      <c r="A11" s="6">
        <v>2130316</v>
      </c>
      <c r="B11" s="50" t="s">
        <v>208</v>
      </c>
      <c r="C11" s="51">
        <f t="shared" si="0"/>
        <v>158.55</v>
      </c>
      <c r="D11" s="51">
        <v>143.37</v>
      </c>
      <c r="E11" s="51">
        <v>15.18</v>
      </c>
      <c r="F11" s="6"/>
      <c r="G11" s="6"/>
    </row>
    <row r="12" spans="1:7" ht="12.75" customHeight="1">
      <c r="A12" s="6">
        <v>2200101</v>
      </c>
      <c r="B12" s="50" t="s">
        <v>202</v>
      </c>
      <c r="C12" s="51">
        <f t="shared" si="0"/>
        <v>134.65</v>
      </c>
      <c r="D12" s="51">
        <v>117.43</v>
      </c>
      <c r="E12" s="51">
        <v>17.22</v>
      </c>
      <c r="F12" s="6"/>
      <c r="G12" s="6"/>
    </row>
    <row r="13" spans="1:7" ht="12.75" customHeight="1">
      <c r="A13" s="6">
        <v>2200150</v>
      </c>
      <c r="B13" s="50" t="s">
        <v>204</v>
      </c>
      <c r="C13" s="51">
        <f t="shared" si="0"/>
        <v>403.92</v>
      </c>
      <c r="D13" s="51">
        <f>469.72-D12</f>
        <v>352.29</v>
      </c>
      <c r="E13" s="51">
        <v>51.63</v>
      </c>
      <c r="F13" s="6"/>
      <c r="G13" s="6"/>
    </row>
    <row r="14" spans="1:7" ht="12.75" customHeight="1">
      <c r="A14" s="6">
        <v>2080208</v>
      </c>
      <c r="B14" s="50" t="s">
        <v>210</v>
      </c>
      <c r="C14" s="6">
        <v>341.45</v>
      </c>
      <c r="D14" s="51"/>
      <c r="E14" s="51"/>
      <c r="F14" s="6">
        <v>341.45</v>
      </c>
      <c r="G14" s="6"/>
    </row>
    <row r="15" spans="1:7" ht="12.75" customHeight="1">
      <c r="A15" s="50">
        <v>2080803</v>
      </c>
      <c r="B15" s="50" t="s">
        <v>211</v>
      </c>
      <c r="C15" s="6">
        <v>545</v>
      </c>
      <c r="D15" s="6"/>
      <c r="E15" s="6"/>
      <c r="F15" s="6">
        <v>545</v>
      </c>
      <c r="G15" s="6"/>
    </row>
    <row r="16" spans="1:7" ht="12.75" customHeight="1">
      <c r="A16" s="6">
        <v>2080801</v>
      </c>
      <c r="B16" s="50" t="s">
        <v>212</v>
      </c>
      <c r="C16" s="6">
        <v>343</v>
      </c>
      <c r="D16" s="6"/>
      <c r="E16" s="6"/>
      <c r="F16" s="6">
        <v>343</v>
      </c>
      <c r="G16" s="6"/>
    </row>
    <row r="17" spans="1:7" ht="12.75" customHeight="1">
      <c r="A17" s="6">
        <v>2080806</v>
      </c>
      <c r="B17" s="50" t="s">
        <v>213</v>
      </c>
      <c r="C17" s="6">
        <v>310</v>
      </c>
      <c r="D17" s="6"/>
      <c r="E17" s="6"/>
      <c r="F17" s="6">
        <v>310</v>
      </c>
      <c r="G17" s="6"/>
    </row>
    <row r="18" spans="1:7" ht="12.75" customHeight="1">
      <c r="A18" s="6">
        <v>2080802</v>
      </c>
      <c r="B18" s="50" t="s">
        <v>215</v>
      </c>
      <c r="C18" s="6">
        <v>405</v>
      </c>
      <c r="D18" s="6"/>
      <c r="E18" s="6"/>
      <c r="F18" s="6">
        <v>405</v>
      </c>
      <c r="G18" s="6"/>
    </row>
    <row r="19" spans="1:7" ht="12.75" customHeight="1">
      <c r="A19" s="6">
        <v>2089901</v>
      </c>
      <c r="B19" s="50" t="s">
        <v>216</v>
      </c>
      <c r="C19" s="6">
        <v>270</v>
      </c>
      <c r="D19" s="6"/>
      <c r="E19" s="6"/>
      <c r="F19" s="6">
        <v>270</v>
      </c>
      <c r="G19" s="6"/>
    </row>
    <row r="20" spans="1:7" ht="12.75" customHeight="1">
      <c r="A20" s="6">
        <v>2080901</v>
      </c>
      <c r="B20" s="50" t="s">
        <v>217</v>
      </c>
      <c r="C20" s="6">
        <v>245</v>
      </c>
      <c r="D20" s="6"/>
      <c r="E20" s="6"/>
      <c r="F20" s="6">
        <v>245</v>
      </c>
      <c r="G20" s="6"/>
    </row>
    <row r="21" spans="1:7" ht="12.75" customHeight="1">
      <c r="A21" s="50">
        <v>2081107</v>
      </c>
      <c r="B21" s="50" t="s">
        <v>218</v>
      </c>
      <c r="C21" s="6">
        <v>150</v>
      </c>
      <c r="D21" s="6"/>
      <c r="E21" s="6"/>
      <c r="F21" s="6">
        <v>150</v>
      </c>
      <c r="G21" s="6"/>
    </row>
    <row r="22" spans="1:7" ht="12.75" customHeight="1">
      <c r="A22" s="6">
        <v>2080205</v>
      </c>
      <c r="B22" s="50" t="s">
        <v>219</v>
      </c>
      <c r="C22" s="6">
        <v>1153.4</v>
      </c>
      <c r="D22" s="6"/>
      <c r="E22" s="6"/>
      <c r="F22" s="6">
        <v>1153.4</v>
      </c>
      <c r="G22" s="6"/>
    </row>
    <row r="23" spans="1:7" ht="12.75" customHeight="1">
      <c r="A23" s="6">
        <v>2081001</v>
      </c>
      <c r="B23" s="50" t="s">
        <v>220</v>
      </c>
      <c r="C23" s="6">
        <v>300</v>
      </c>
      <c r="D23" s="6"/>
      <c r="E23" s="6"/>
      <c r="F23" s="6">
        <v>300</v>
      </c>
      <c r="G23" s="6"/>
    </row>
    <row r="24" spans="1:7" ht="12.75" customHeight="1">
      <c r="A24" s="6">
        <v>2081004</v>
      </c>
      <c r="B24" s="50" t="s">
        <v>221</v>
      </c>
      <c r="C24" s="6">
        <v>270.14</v>
      </c>
      <c r="D24" s="6"/>
      <c r="E24" s="6"/>
      <c r="F24" s="6">
        <v>270.14</v>
      </c>
      <c r="G24" s="6"/>
    </row>
    <row r="25" spans="1:7" ht="12.75" customHeight="1">
      <c r="A25" s="7">
        <v>2082602</v>
      </c>
      <c r="B25" s="6" t="s">
        <v>222</v>
      </c>
      <c r="C25" s="6">
        <v>7196.88</v>
      </c>
      <c r="D25" s="6"/>
      <c r="E25" s="6"/>
      <c r="F25" s="6">
        <v>7196.88</v>
      </c>
      <c r="G25" s="6"/>
    </row>
    <row r="26" spans="1:7" ht="12.75" customHeight="1">
      <c r="A26" s="6"/>
      <c r="B26" s="50" t="s">
        <v>209</v>
      </c>
      <c r="C26" s="51">
        <f>SUM(C6:C25)</f>
        <v>21504.82</v>
      </c>
      <c r="D26" s="51"/>
      <c r="E26" s="51"/>
      <c r="F26" s="6"/>
      <c r="G26" s="6"/>
    </row>
    <row r="27" spans="1:7" ht="12.75" customHeight="1">
      <c r="A27" s="6"/>
      <c r="B27" s="6"/>
      <c r="C27" s="6"/>
      <c r="D27" s="6"/>
      <c r="E27" s="6"/>
      <c r="F27" s="6"/>
      <c r="G27" s="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showZeros="0" zoomScalePageLayoutView="0" workbookViewId="0" topLeftCell="A4">
      <selection activeCell="A6" sqref="A6:E36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12</v>
      </c>
    </row>
    <row r="2" spans="1:7" ht="28.5" customHeight="1">
      <c r="A2" s="9" t="s">
        <v>13</v>
      </c>
      <c r="B2" s="9"/>
      <c r="C2" s="9"/>
      <c r="D2" s="9"/>
      <c r="E2" s="9"/>
      <c r="F2" s="9"/>
      <c r="G2" s="9"/>
    </row>
    <row r="3" ht="22.5" customHeight="1">
      <c r="G3" s="8" t="s">
        <v>26</v>
      </c>
    </row>
    <row r="4" spans="1:7" ht="22.5" customHeight="1">
      <c r="A4" s="10" t="s">
        <v>131</v>
      </c>
      <c r="B4" s="10" t="s">
        <v>132</v>
      </c>
      <c r="C4" s="10" t="s">
        <v>105</v>
      </c>
      <c r="D4" s="10" t="s">
        <v>127</v>
      </c>
      <c r="E4" s="10" t="s">
        <v>128</v>
      </c>
      <c r="F4" s="10" t="s">
        <v>129</v>
      </c>
      <c r="G4" s="10" t="s">
        <v>130</v>
      </c>
    </row>
    <row r="5" spans="1:7" ht="15.75" customHeight="1">
      <c r="A5" s="4" t="s">
        <v>116</v>
      </c>
      <c r="B5" s="4" t="s">
        <v>116</v>
      </c>
      <c r="C5" s="4">
        <v>1</v>
      </c>
      <c r="D5" s="4">
        <v>2</v>
      </c>
      <c r="E5" s="4">
        <v>3</v>
      </c>
      <c r="F5" s="4">
        <v>4</v>
      </c>
      <c r="G5" s="4" t="s">
        <v>116</v>
      </c>
    </row>
    <row r="6" spans="1:7" ht="12.75" customHeight="1">
      <c r="A6" s="6">
        <v>30101</v>
      </c>
      <c r="B6" s="50" t="s">
        <v>225</v>
      </c>
      <c r="C6" s="51">
        <f>D6+E6+F6</f>
        <v>2347.29</v>
      </c>
      <c r="D6" s="51">
        <f>2301.41+16.44+29.44</f>
        <v>2347.29</v>
      </c>
      <c r="E6" s="51"/>
      <c r="F6" s="51"/>
      <c r="G6" s="6"/>
    </row>
    <row r="7" spans="1:7" ht="12.75" customHeight="1">
      <c r="A7" s="6">
        <v>30102</v>
      </c>
      <c r="B7" s="50" t="s">
        <v>226</v>
      </c>
      <c r="C7" s="51">
        <f aca="true" t="shared" si="0" ref="C7:C35">D7+E7+F7</f>
        <v>1212.2</v>
      </c>
      <c r="D7" s="51">
        <v>1212.2</v>
      </c>
      <c r="E7" s="51"/>
      <c r="F7" s="51"/>
      <c r="G7" s="6"/>
    </row>
    <row r="8" spans="1:7" ht="12.75" customHeight="1">
      <c r="A8" s="6">
        <v>30103</v>
      </c>
      <c r="B8" s="50" t="s">
        <v>227</v>
      </c>
      <c r="C8" s="51">
        <f t="shared" si="0"/>
        <v>2409.08</v>
      </c>
      <c r="D8" s="51">
        <v>2409.08</v>
      </c>
      <c r="E8" s="51"/>
      <c r="F8" s="51"/>
      <c r="G8" s="6"/>
    </row>
    <row r="9" spans="1:7" ht="12.75" customHeight="1">
      <c r="A9" s="6">
        <v>30106</v>
      </c>
      <c r="B9" s="50" t="s">
        <v>228</v>
      </c>
      <c r="C9" s="51">
        <f t="shared" si="0"/>
        <v>203.28</v>
      </c>
      <c r="D9" s="51">
        <v>203.28</v>
      </c>
      <c r="E9" s="51"/>
      <c r="F9" s="51"/>
      <c r="G9" s="6"/>
    </row>
    <row r="10" spans="1:7" ht="12.75" customHeight="1">
      <c r="A10" s="6">
        <v>30107</v>
      </c>
      <c r="B10" s="50" t="s">
        <v>229</v>
      </c>
      <c r="C10" s="51">
        <f t="shared" si="0"/>
        <v>1348.84</v>
      </c>
      <c r="D10" s="51">
        <v>1348.84</v>
      </c>
      <c r="E10" s="51"/>
      <c r="F10" s="51"/>
      <c r="G10" s="6"/>
    </row>
    <row r="11" spans="1:7" ht="12.75" customHeight="1">
      <c r="A11" s="6">
        <v>30108</v>
      </c>
      <c r="B11" s="50" t="s">
        <v>230</v>
      </c>
      <c r="C11" s="51">
        <f t="shared" si="0"/>
        <v>873.7</v>
      </c>
      <c r="D11" s="51">
        <v>873.7</v>
      </c>
      <c r="E11" s="51"/>
      <c r="F11" s="51"/>
      <c r="G11" s="6"/>
    </row>
    <row r="12" spans="1:7" ht="12.75" customHeight="1">
      <c r="A12" s="6">
        <v>30109</v>
      </c>
      <c r="B12" s="50" t="s">
        <v>231</v>
      </c>
      <c r="C12" s="51">
        <f t="shared" si="0"/>
        <v>350.14</v>
      </c>
      <c r="D12" s="51">
        <v>350.14</v>
      </c>
      <c r="E12" s="51"/>
      <c r="F12" s="51"/>
      <c r="G12" s="6"/>
    </row>
    <row r="13" spans="1:7" ht="12.75" customHeight="1">
      <c r="A13" s="6">
        <v>30110</v>
      </c>
      <c r="B13" s="50" t="s">
        <v>232</v>
      </c>
      <c r="C13" s="51">
        <f t="shared" si="0"/>
        <v>158.93</v>
      </c>
      <c r="D13" s="51">
        <f>123.22+35.71</f>
        <v>158.93</v>
      </c>
      <c r="E13" s="51"/>
      <c r="F13" s="51"/>
      <c r="G13" s="6"/>
    </row>
    <row r="14" spans="1:7" ht="12.75" customHeight="1">
      <c r="A14" s="6">
        <v>30112</v>
      </c>
      <c r="B14" s="50" t="s">
        <v>254</v>
      </c>
      <c r="C14" s="51">
        <f t="shared" si="0"/>
        <v>6775.96</v>
      </c>
      <c r="D14" s="51"/>
      <c r="E14" s="51"/>
      <c r="F14" s="51">
        <v>6775.96</v>
      </c>
      <c r="G14" s="6"/>
    </row>
    <row r="15" spans="1:7" ht="12.75" customHeight="1">
      <c r="A15" s="6">
        <v>30113</v>
      </c>
      <c r="B15" s="50" t="s">
        <v>233</v>
      </c>
      <c r="C15" s="51">
        <f t="shared" si="0"/>
        <v>536.82</v>
      </c>
      <c r="D15" s="51">
        <v>536.82</v>
      </c>
      <c r="E15" s="51"/>
      <c r="F15" s="51"/>
      <c r="G15" s="6"/>
    </row>
    <row r="16" spans="1:7" ht="12.75" customHeight="1">
      <c r="A16" s="6">
        <v>30201</v>
      </c>
      <c r="B16" s="50" t="s">
        <v>234</v>
      </c>
      <c r="C16" s="51">
        <f t="shared" si="0"/>
        <v>7.65</v>
      </c>
      <c r="D16" s="51"/>
      <c r="E16" s="51">
        <v>7.65</v>
      </c>
      <c r="F16" s="51"/>
      <c r="G16" s="6"/>
    </row>
    <row r="17" spans="1:7" ht="12.75" customHeight="1">
      <c r="A17" s="6">
        <v>30202</v>
      </c>
      <c r="B17" s="50" t="s">
        <v>235</v>
      </c>
      <c r="C17" s="51">
        <f t="shared" si="0"/>
        <v>0.72</v>
      </c>
      <c r="D17" s="51"/>
      <c r="E17" s="51">
        <v>0.72</v>
      </c>
      <c r="F17" s="51"/>
      <c r="G17" s="6"/>
    </row>
    <row r="18" spans="1:7" ht="12.75" customHeight="1">
      <c r="A18" s="6">
        <v>30205</v>
      </c>
      <c r="B18" s="50" t="s">
        <v>236</v>
      </c>
      <c r="C18" s="51">
        <f t="shared" si="0"/>
        <v>2.86</v>
      </c>
      <c r="D18" s="51"/>
      <c r="E18" s="51">
        <v>2.86</v>
      </c>
      <c r="F18" s="51"/>
      <c r="G18" s="6"/>
    </row>
    <row r="19" spans="1:7" ht="12.75" customHeight="1">
      <c r="A19" s="6">
        <v>30206</v>
      </c>
      <c r="B19" s="50" t="s">
        <v>237</v>
      </c>
      <c r="C19" s="51">
        <f t="shared" si="0"/>
        <v>9.6</v>
      </c>
      <c r="D19" s="51"/>
      <c r="E19" s="51">
        <v>9.6</v>
      </c>
      <c r="F19" s="51"/>
      <c r="G19" s="6"/>
    </row>
    <row r="20" spans="1:7" ht="12.75" customHeight="1">
      <c r="A20" s="6">
        <v>30207</v>
      </c>
      <c r="B20" s="50" t="s">
        <v>238</v>
      </c>
      <c r="C20" s="51">
        <f t="shared" si="0"/>
        <v>2.31</v>
      </c>
      <c r="D20" s="51"/>
      <c r="E20" s="51">
        <v>2.31</v>
      </c>
      <c r="F20" s="51"/>
      <c r="G20" s="6"/>
    </row>
    <row r="21" spans="1:7" ht="12.75" customHeight="1">
      <c r="A21" s="6">
        <v>30209</v>
      </c>
      <c r="B21" s="50" t="s">
        <v>239</v>
      </c>
      <c r="C21" s="51">
        <f t="shared" si="0"/>
        <v>1.07</v>
      </c>
      <c r="D21" s="51"/>
      <c r="E21" s="51">
        <v>1.07</v>
      </c>
      <c r="F21" s="51"/>
      <c r="G21" s="6"/>
    </row>
    <row r="22" spans="1:7" ht="12.75" customHeight="1">
      <c r="A22" s="6">
        <v>30213</v>
      </c>
      <c r="B22" s="50" t="s">
        <v>240</v>
      </c>
      <c r="C22" s="51">
        <f t="shared" si="0"/>
        <v>3.38</v>
      </c>
      <c r="D22" s="51"/>
      <c r="E22" s="51">
        <v>3.38</v>
      </c>
      <c r="F22" s="51"/>
      <c r="G22" s="6"/>
    </row>
    <row r="23" spans="1:7" ht="12.75" customHeight="1">
      <c r="A23" s="6">
        <v>30214</v>
      </c>
      <c r="B23" s="50" t="s">
        <v>241</v>
      </c>
      <c r="C23" s="51">
        <f t="shared" si="0"/>
        <v>7.31</v>
      </c>
      <c r="D23" s="51"/>
      <c r="E23" s="51">
        <v>7.31</v>
      </c>
      <c r="F23" s="51"/>
      <c r="G23" s="6"/>
    </row>
    <row r="24" spans="1:7" ht="12.75" customHeight="1">
      <c r="A24" s="6">
        <v>30216</v>
      </c>
      <c r="B24" s="50" t="s">
        <v>242</v>
      </c>
      <c r="C24" s="51">
        <f t="shared" si="0"/>
        <v>0.53</v>
      </c>
      <c r="D24" s="51"/>
      <c r="E24" s="51">
        <v>0.53</v>
      </c>
      <c r="F24" s="51"/>
      <c r="G24" s="6"/>
    </row>
    <row r="25" spans="1:7" ht="12.75" customHeight="1">
      <c r="A25" s="6">
        <v>30218</v>
      </c>
      <c r="B25" s="50" t="s">
        <v>253</v>
      </c>
      <c r="C25" s="51">
        <f t="shared" si="0"/>
        <v>1.8</v>
      </c>
      <c r="D25" s="51"/>
      <c r="E25" s="51">
        <v>1.8</v>
      </c>
      <c r="F25" s="51"/>
      <c r="G25" s="6"/>
    </row>
    <row r="26" spans="1:7" ht="12.75" customHeight="1">
      <c r="A26" s="6">
        <v>30224</v>
      </c>
      <c r="B26" s="50" t="s">
        <v>243</v>
      </c>
      <c r="C26" s="51">
        <f t="shared" si="0"/>
        <v>0.8</v>
      </c>
      <c r="D26" s="51"/>
      <c r="E26" s="51">
        <v>0.8</v>
      </c>
      <c r="F26" s="51"/>
      <c r="G26" s="6"/>
    </row>
    <row r="27" spans="1:7" ht="12.75" customHeight="1">
      <c r="A27" s="6">
        <v>30226</v>
      </c>
      <c r="B27" s="50" t="s">
        <v>244</v>
      </c>
      <c r="C27" s="51">
        <f t="shared" si="0"/>
        <v>10.95</v>
      </c>
      <c r="D27" s="51"/>
      <c r="E27" s="51">
        <v>10.95</v>
      </c>
      <c r="F27" s="51"/>
      <c r="G27" s="6"/>
    </row>
    <row r="28" spans="1:7" ht="12.75" customHeight="1">
      <c r="A28" s="6">
        <v>30228</v>
      </c>
      <c r="B28" s="50" t="s">
        <v>245</v>
      </c>
      <c r="C28" s="51">
        <f t="shared" si="0"/>
        <v>72.93</v>
      </c>
      <c r="D28" s="51"/>
      <c r="E28" s="51">
        <v>72.93</v>
      </c>
      <c r="F28" s="51"/>
      <c r="G28" s="6"/>
    </row>
    <row r="29" spans="1:7" ht="12.75" customHeight="1">
      <c r="A29" s="6">
        <v>30239</v>
      </c>
      <c r="B29" s="50" t="s">
        <v>246</v>
      </c>
      <c r="C29" s="51">
        <f t="shared" si="0"/>
        <v>401.88</v>
      </c>
      <c r="D29" s="51"/>
      <c r="E29" s="51">
        <v>401.88</v>
      </c>
      <c r="F29" s="51"/>
      <c r="G29" s="6"/>
    </row>
    <row r="30" spans="1:7" ht="12.75" customHeight="1">
      <c r="A30" s="6">
        <v>30299</v>
      </c>
      <c r="B30" s="50" t="s">
        <v>247</v>
      </c>
      <c r="C30" s="51">
        <f t="shared" si="0"/>
        <v>9.38</v>
      </c>
      <c r="D30" s="51"/>
      <c r="E30" s="51">
        <v>9.38</v>
      </c>
      <c r="F30" s="51"/>
      <c r="G30" s="6"/>
    </row>
    <row r="31" spans="1:7" ht="12.75" customHeight="1">
      <c r="A31" s="6">
        <v>30303</v>
      </c>
      <c r="B31" s="50" t="s">
        <v>248</v>
      </c>
      <c r="C31" s="51">
        <f t="shared" si="0"/>
        <v>1439.2</v>
      </c>
      <c r="D31" s="51"/>
      <c r="E31" s="51"/>
      <c r="F31" s="51">
        <v>1439.2</v>
      </c>
      <c r="G31" s="6"/>
    </row>
    <row r="32" spans="1:7" ht="12.75" customHeight="1">
      <c r="A32" s="6">
        <v>30304</v>
      </c>
      <c r="B32" s="50" t="s">
        <v>249</v>
      </c>
      <c r="C32" s="51">
        <f t="shared" si="0"/>
        <v>187</v>
      </c>
      <c r="D32" s="51"/>
      <c r="E32" s="51"/>
      <c r="F32" s="51">
        <v>187</v>
      </c>
      <c r="G32" s="6"/>
    </row>
    <row r="33" spans="1:7" ht="12.75" customHeight="1">
      <c r="A33" s="6">
        <v>30305</v>
      </c>
      <c r="B33" s="50" t="s">
        <v>250</v>
      </c>
      <c r="C33" s="51">
        <f t="shared" si="0"/>
        <v>2567.04</v>
      </c>
      <c r="D33" s="51">
        <v>1.5</v>
      </c>
      <c r="E33" s="51"/>
      <c r="F33" s="51">
        <v>2565.54</v>
      </c>
      <c r="G33" s="6"/>
    </row>
    <row r="34" spans="1:7" ht="12.75" customHeight="1">
      <c r="A34" s="6">
        <v>30306</v>
      </c>
      <c r="B34" s="50" t="s">
        <v>251</v>
      </c>
      <c r="C34" s="51">
        <f t="shared" si="0"/>
        <v>110</v>
      </c>
      <c r="D34" s="51"/>
      <c r="E34" s="51"/>
      <c r="F34" s="51">
        <v>110</v>
      </c>
      <c r="G34" s="6"/>
    </row>
    <row r="35" spans="1:7" ht="12.75" customHeight="1">
      <c r="A35" s="6">
        <v>30307</v>
      </c>
      <c r="B35" s="50" t="s">
        <v>252</v>
      </c>
      <c r="C35" s="51">
        <f t="shared" si="0"/>
        <v>452.17</v>
      </c>
      <c r="D35" s="51"/>
      <c r="E35" s="51"/>
      <c r="F35" s="51">
        <v>452.17</v>
      </c>
      <c r="G35" s="6"/>
    </row>
    <row r="36" spans="1:7" ht="12.75" customHeight="1">
      <c r="A36" s="6"/>
      <c r="B36" s="50" t="s">
        <v>209</v>
      </c>
      <c r="C36" s="51">
        <f>SUM(C6:C35)</f>
        <v>21504.819999999996</v>
      </c>
      <c r="D36" s="51"/>
      <c r="E36" s="51"/>
      <c r="F36" s="51"/>
      <c r="G36" s="6"/>
    </row>
    <row r="37" spans="1:7" ht="12.75" customHeight="1">
      <c r="A37" s="6"/>
      <c r="B37" s="50"/>
      <c r="C37" s="6"/>
      <c r="D37" s="6"/>
      <c r="E37" s="6"/>
      <c r="F37" s="6"/>
      <c r="G37" s="6"/>
    </row>
    <row r="38" spans="1:7" ht="12.75" customHeight="1">
      <c r="A38" s="6"/>
      <c r="B38" s="50"/>
      <c r="C38" s="6"/>
      <c r="D38" s="6"/>
      <c r="E38" s="6"/>
      <c r="F38" s="6"/>
      <c r="G38" s="6"/>
    </row>
    <row r="39" spans="1:7" ht="12.75" customHeight="1">
      <c r="A39" s="6"/>
      <c r="B39" s="50"/>
      <c r="C39" s="6"/>
      <c r="D39" s="6"/>
      <c r="E39" s="6"/>
      <c r="F39" s="6"/>
      <c r="G39" s="6"/>
    </row>
    <row r="40" spans="1:7" ht="12.75" customHeight="1">
      <c r="A40" s="6"/>
      <c r="B40" s="50"/>
      <c r="C40" s="6"/>
      <c r="D40" s="6"/>
      <c r="E40" s="6"/>
      <c r="F40" s="6"/>
      <c r="G40" s="6"/>
    </row>
    <row r="41" spans="1:7" ht="12.75" customHeight="1">
      <c r="A41" s="6"/>
      <c r="B41" s="50"/>
      <c r="C41" s="6"/>
      <c r="D41" s="6"/>
      <c r="E41" s="6"/>
      <c r="F41" s="6"/>
      <c r="G41" s="6"/>
    </row>
    <row r="42" spans="1:7" ht="12.75" customHeight="1">
      <c r="A42" s="6"/>
      <c r="B42" s="50"/>
      <c r="C42" s="6"/>
      <c r="D42" s="6"/>
      <c r="E42" s="6"/>
      <c r="F42" s="6"/>
      <c r="G42" s="6"/>
    </row>
    <row r="43" spans="1:7" ht="12.75" customHeight="1">
      <c r="A43" s="6"/>
      <c r="B43" s="50"/>
      <c r="C43" s="6"/>
      <c r="D43" s="6"/>
      <c r="E43" s="6"/>
      <c r="F43" s="6"/>
      <c r="G43" s="6"/>
    </row>
    <row r="44" spans="1:7" ht="12.75" customHeight="1">
      <c r="A44" s="6"/>
      <c r="B44" s="50"/>
      <c r="C44" s="6"/>
      <c r="D44" s="6"/>
      <c r="E44" s="6"/>
      <c r="F44" s="6"/>
      <c r="G44" s="6"/>
    </row>
    <row r="45" spans="1:7" ht="12.75" customHeight="1">
      <c r="A45" s="6"/>
      <c r="B45" s="50"/>
      <c r="C45" s="6"/>
      <c r="D45" s="6"/>
      <c r="E45" s="6"/>
      <c r="F45" s="6"/>
      <c r="G45" s="6"/>
    </row>
    <row r="46" spans="1:7" ht="12.75" customHeight="1">
      <c r="A46" s="6"/>
      <c r="B46" s="50"/>
      <c r="C46" s="6"/>
      <c r="D46" s="6"/>
      <c r="E46" s="6"/>
      <c r="F46" s="6"/>
      <c r="G46" s="6"/>
    </row>
    <row r="47" spans="1:7" ht="12.75" customHeight="1">
      <c r="A47" s="6"/>
      <c r="B47" s="50"/>
      <c r="C47" s="6"/>
      <c r="D47" s="6"/>
      <c r="E47" s="6"/>
      <c r="F47" s="6"/>
      <c r="G47" s="6"/>
    </row>
    <row r="48" spans="1:7" ht="12.75" customHeight="1">
      <c r="A48" s="6"/>
      <c r="B48" s="50"/>
      <c r="C48" s="6"/>
      <c r="D48" s="6"/>
      <c r="E48" s="6"/>
      <c r="F48" s="6"/>
      <c r="G48" s="6"/>
    </row>
    <row r="49" spans="1:7" ht="12.75" customHeight="1">
      <c r="A49" s="6"/>
      <c r="B49" s="50"/>
      <c r="C49" s="6"/>
      <c r="D49" s="6"/>
      <c r="E49" s="6"/>
      <c r="F49" s="6"/>
      <c r="G49" s="6"/>
    </row>
    <row r="50" spans="1:7" ht="12.75" customHeight="1">
      <c r="A50" s="6"/>
      <c r="B50" s="50"/>
      <c r="C50" s="6"/>
      <c r="D50" s="6"/>
      <c r="E50" s="6"/>
      <c r="F50" s="6"/>
      <c r="G50" s="6"/>
    </row>
    <row r="51" spans="1:7" ht="12.75" customHeight="1">
      <c r="A51" s="6"/>
      <c r="B51" s="50"/>
      <c r="C51" s="6"/>
      <c r="D51" s="6"/>
      <c r="E51" s="6"/>
      <c r="F51" s="6"/>
      <c r="G51" s="6"/>
    </row>
    <row r="52" spans="1:7" ht="12.75" customHeight="1">
      <c r="A52" s="6"/>
      <c r="B52" s="50"/>
      <c r="C52" s="6"/>
      <c r="D52" s="6"/>
      <c r="E52" s="6"/>
      <c r="F52" s="6"/>
      <c r="G52" s="6"/>
    </row>
    <row r="53" spans="1:7" ht="12.75" customHeight="1">
      <c r="A53" s="6"/>
      <c r="B53" s="50"/>
      <c r="C53" s="6"/>
      <c r="D53" s="6"/>
      <c r="E53" s="6"/>
      <c r="F53" s="6"/>
      <c r="G53" s="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C6" sqref="C6:C13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14</v>
      </c>
    </row>
    <row r="2" spans="1:6" ht="28.5" customHeight="1">
      <c r="A2" s="9" t="s">
        <v>15</v>
      </c>
      <c r="B2" s="9"/>
      <c r="C2" s="9"/>
      <c r="D2" s="9"/>
      <c r="E2" s="9"/>
      <c r="F2" s="9"/>
    </row>
    <row r="3" ht="22.5" customHeight="1">
      <c r="F3" s="8" t="s">
        <v>26</v>
      </c>
    </row>
    <row r="4" spans="1:6" ht="22.5" customHeight="1">
      <c r="A4" s="10" t="s">
        <v>125</v>
      </c>
      <c r="B4" s="10" t="s">
        <v>126</v>
      </c>
      <c r="C4" s="10" t="s">
        <v>105</v>
      </c>
      <c r="D4" s="10" t="s">
        <v>127</v>
      </c>
      <c r="E4" s="10" t="s">
        <v>128</v>
      </c>
      <c r="F4" s="10" t="s">
        <v>130</v>
      </c>
    </row>
    <row r="5" spans="1:6" ht="15.75" customHeight="1">
      <c r="A5" s="4" t="s">
        <v>116</v>
      </c>
      <c r="B5" s="4" t="s">
        <v>116</v>
      </c>
      <c r="C5" s="4">
        <v>1</v>
      </c>
      <c r="D5" s="4">
        <v>2</v>
      </c>
      <c r="E5" s="4">
        <v>3</v>
      </c>
      <c r="F5" s="4" t="s">
        <v>116</v>
      </c>
    </row>
    <row r="6" spans="1:6" ht="12.75" customHeight="1">
      <c r="A6" s="6">
        <v>2010301</v>
      </c>
      <c r="B6" s="6" t="s">
        <v>201</v>
      </c>
      <c r="C6" s="6">
        <v>2180.72</v>
      </c>
      <c r="D6" s="6">
        <v>2070.16</v>
      </c>
      <c r="E6" s="6">
        <v>110.56</v>
      </c>
      <c r="F6" s="6"/>
    </row>
    <row r="7" spans="1:6" ht="12.75" customHeight="1">
      <c r="A7" s="6">
        <v>2010350</v>
      </c>
      <c r="B7" s="6" t="s">
        <v>203</v>
      </c>
      <c r="C7" s="6">
        <v>6522.17</v>
      </c>
      <c r="D7" s="6">
        <v>6210.49</v>
      </c>
      <c r="E7" s="6">
        <v>311.68</v>
      </c>
      <c r="F7" s="6"/>
    </row>
    <row r="8" spans="1:6" ht="12.75" customHeight="1">
      <c r="A8" s="6">
        <v>2011501</v>
      </c>
      <c r="B8" s="6" t="s">
        <v>201</v>
      </c>
      <c r="C8" s="6">
        <v>316.93</v>
      </c>
      <c r="D8" s="6">
        <v>291.86</v>
      </c>
      <c r="E8" s="6">
        <v>25.07</v>
      </c>
      <c r="F8" s="6"/>
    </row>
    <row r="9" spans="1:6" ht="12.75" customHeight="1">
      <c r="A9" s="6">
        <v>2130104</v>
      </c>
      <c r="B9" s="6" t="s">
        <v>203</v>
      </c>
      <c r="C9" s="6">
        <v>184.92</v>
      </c>
      <c r="D9" s="6">
        <v>162.6</v>
      </c>
      <c r="E9" s="6">
        <v>22.32</v>
      </c>
      <c r="F9" s="6"/>
    </row>
    <row r="10" spans="1:6" ht="12.75" customHeight="1">
      <c r="A10" s="6">
        <v>2130304</v>
      </c>
      <c r="B10" s="6" t="s">
        <v>205</v>
      </c>
      <c r="C10" s="6">
        <v>73.08999999999999</v>
      </c>
      <c r="D10" s="6">
        <v>64.07</v>
      </c>
      <c r="E10" s="6">
        <v>9.02</v>
      </c>
      <c r="F10" s="6"/>
    </row>
    <row r="11" spans="1:6" ht="12.75" customHeight="1">
      <c r="A11" s="6">
        <v>2130316</v>
      </c>
      <c r="B11" s="6" t="s">
        <v>207</v>
      </c>
      <c r="C11" s="6">
        <v>158.55</v>
      </c>
      <c r="D11" s="7">
        <v>143.37</v>
      </c>
      <c r="E11" s="6">
        <v>15.18</v>
      </c>
      <c r="F11" s="6"/>
    </row>
    <row r="12" spans="1:6" ht="12.75" customHeight="1">
      <c r="A12" s="6">
        <v>2200101</v>
      </c>
      <c r="B12" s="6" t="s">
        <v>201</v>
      </c>
      <c r="C12" s="6">
        <v>134.65</v>
      </c>
      <c r="D12" s="6">
        <v>117.43</v>
      </c>
      <c r="E12" s="6">
        <v>17.22</v>
      </c>
      <c r="F12" s="6"/>
    </row>
    <row r="13" spans="1:6" ht="12.75" customHeight="1">
      <c r="A13" s="6">
        <v>2200150</v>
      </c>
      <c r="B13" s="6" t="s">
        <v>203</v>
      </c>
      <c r="C13" s="6">
        <v>403.92</v>
      </c>
      <c r="D13" s="6">
        <v>352.29</v>
      </c>
      <c r="E13" s="6">
        <v>51.63</v>
      </c>
      <c r="F13" s="6"/>
    </row>
    <row r="14" spans="1:6" ht="12.75" customHeight="1">
      <c r="A14" s="6"/>
      <c r="B14" s="6" t="s">
        <v>105</v>
      </c>
      <c r="C14" s="6">
        <v>9974.949999999999</v>
      </c>
      <c r="D14" s="6"/>
      <c r="E14" s="6"/>
      <c r="F14" s="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zoomScalePageLayoutView="0" workbookViewId="0" topLeftCell="A4">
      <selection activeCell="E29" sqref="E29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16</v>
      </c>
    </row>
    <row r="2" spans="1:6" ht="28.5" customHeight="1">
      <c r="A2" s="9" t="s">
        <v>17</v>
      </c>
      <c r="B2" s="9"/>
      <c r="C2" s="9"/>
      <c r="D2" s="9"/>
      <c r="E2" s="9"/>
      <c r="F2" s="9"/>
    </row>
    <row r="3" ht="22.5" customHeight="1">
      <c r="F3" s="8" t="s">
        <v>26</v>
      </c>
    </row>
    <row r="4" spans="1:6" ht="22.5" customHeight="1">
      <c r="A4" s="10" t="s">
        <v>131</v>
      </c>
      <c r="B4" s="10" t="s">
        <v>132</v>
      </c>
      <c r="C4" s="10" t="s">
        <v>105</v>
      </c>
      <c r="D4" s="10" t="s">
        <v>127</v>
      </c>
      <c r="E4" s="10" t="s">
        <v>128</v>
      </c>
      <c r="F4" s="10" t="s">
        <v>130</v>
      </c>
    </row>
    <row r="5" spans="1:6" ht="15.75" customHeight="1">
      <c r="A5" s="4" t="s">
        <v>116</v>
      </c>
      <c r="B5" s="4" t="s">
        <v>116</v>
      </c>
      <c r="C5" s="4">
        <v>1</v>
      </c>
      <c r="D5" s="4">
        <v>2</v>
      </c>
      <c r="E5" s="4">
        <v>3</v>
      </c>
      <c r="F5" s="4" t="s">
        <v>116</v>
      </c>
    </row>
    <row r="6" spans="1:6" ht="12.75" customHeight="1">
      <c r="A6" s="6">
        <v>30101</v>
      </c>
      <c r="B6" s="50" t="s">
        <v>225</v>
      </c>
      <c r="C6" s="51">
        <f>D6+E6+F6</f>
        <v>2347.29</v>
      </c>
      <c r="D6" s="51">
        <f>2301.41+16.44+29.44</f>
        <v>2347.29</v>
      </c>
      <c r="E6" s="51"/>
      <c r="F6" s="6"/>
    </row>
    <row r="7" spans="1:6" ht="12.75" customHeight="1">
      <c r="A7" s="6">
        <v>30102</v>
      </c>
      <c r="B7" s="50" t="s">
        <v>255</v>
      </c>
      <c r="C7" s="51">
        <f aca="true" t="shared" si="0" ref="C7:C35">D7+E7+F7</f>
        <v>1212.2</v>
      </c>
      <c r="D7" s="51">
        <v>1212.2</v>
      </c>
      <c r="E7" s="51"/>
      <c r="F7" s="6"/>
    </row>
    <row r="8" spans="1:6" ht="12.75" customHeight="1">
      <c r="A8" s="6">
        <v>30103</v>
      </c>
      <c r="B8" s="50" t="s">
        <v>256</v>
      </c>
      <c r="C8" s="51">
        <f t="shared" si="0"/>
        <v>2409.08</v>
      </c>
      <c r="D8" s="51">
        <v>2409.08</v>
      </c>
      <c r="E8" s="51"/>
      <c r="F8" s="6"/>
    </row>
    <row r="9" spans="1:6" ht="12.75" customHeight="1">
      <c r="A9" s="6">
        <v>30106</v>
      </c>
      <c r="B9" s="50" t="s">
        <v>257</v>
      </c>
      <c r="C9" s="51">
        <f t="shared" si="0"/>
        <v>203.28</v>
      </c>
      <c r="D9" s="51">
        <v>203.28</v>
      </c>
      <c r="E9" s="51"/>
      <c r="F9" s="6"/>
    </row>
    <row r="10" spans="1:6" ht="12.75" customHeight="1">
      <c r="A10" s="6">
        <v>30107</v>
      </c>
      <c r="B10" s="50" t="s">
        <v>258</v>
      </c>
      <c r="C10" s="51">
        <f t="shared" si="0"/>
        <v>1348.84</v>
      </c>
      <c r="D10" s="51">
        <v>1348.84</v>
      </c>
      <c r="E10" s="51"/>
      <c r="F10" s="6"/>
    </row>
    <row r="11" spans="1:6" ht="12.75" customHeight="1">
      <c r="A11" s="6">
        <v>30108</v>
      </c>
      <c r="B11" s="50" t="s">
        <v>259</v>
      </c>
      <c r="C11" s="51">
        <f t="shared" si="0"/>
        <v>873.7</v>
      </c>
      <c r="D11" s="51">
        <v>873.7</v>
      </c>
      <c r="E11" s="51"/>
      <c r="F11" s="6"/>
    </row>
    <row r="12" spans="1:6" ht="12.75" customHeight="1">
      <c r="A12" s="6">
        <v>30109</v>
      </c>
      <c r="B12" s="50" t="s">
        <v>260</v>
      </c>
      <c r="C12" s="51">
        <f t="shared" si="0"/>
        <v>350.14</v>
      </c>
      <c r="D12" s="51">
        <v>350.14</v>
      </c>
      <c r="E12" s="51"/>
      <c r="F12" s="6"/>
    </row>
    <row r="13" spans="1:6" ht="12.75" customHeight="1">
      <c r="A13" s="6">
        <v>30110</v>
      </c>
      <c r="B13" s="50" t="s">
        <v>261</v>
      </c>
      <c r="C13" s="51">
        <f t="shared" si="0"/>
        <v>158.93</v>
      </c>
      <c r="D13" s="51">
        <f>123.22+35.71</f>
        <v>158.93</v>
      </c>
      <c r="E13" s="51"/>
      <c r="F13" s="6"/>
    </row>
    <row r="14" spans="1:6" ht="12.75" customHeight="1">
      <c r="A14" s="6">
        <v>30112</v>
      </c>
      <c r="B14" s="50" t="s">
        <v>262</v>
      </c>
      <c r="C14" s="51">
        <f t="shared" si="0"/>
        <v>0</v>
      </c>
      <c r="D14" s="51"/>
      <c r="E14" s="51"/>
      <c r="F14" s="6"/>
    </row>
    <row r="15" spans="1:6" ht="12.75" customHeight="1">
      <c r="A15" s="6">
        <v>30113</v>
      </c>
      <c r="B15" s="50" t="s">
        <v>263</v>
      </c>
      <c r="C15" s="51">
        <f t="shared" si="0"/>
        <v>536.82</v>
      </c>
      <c r="D15" s="51">
        <v>536.82</v>
      </c>
      <c r="E15" s="51"/>
      <c r="F15" s="6"/>
    </row>
    <row r="16" spans="1:6" ht="12.75" customHeight="1">
      <c r="A16" s="6">
        <v>30201</v>
      </c>
      <c r="B16" s="50" t="s">
        <v>264</v>
      </c>
      <c r="C16" s="51">
        <f t="shared" si="0"/>
        <v>7.65</v>
      </c>
      <c r="D16" s="51"/>
      <c r="E16" s="51">
        <v>7.65</v>
      </c>
      <c r="F16" s="6"/>
    </row>
    <row r="17" spans="1:6" ht="12.75" customHeight="1">
      <c r="A17" s="6">
        <v>30202</v>
      </c>
      <c r="B17" s="50" t="s">
        <v>265</v>
      </c>
      <c r="C17" s="51">
        <f t="shared" si="0"/>
        <v>0.72</v>
      </c>
      <c r="D17" s="51"/>
      <c r="E17" s="51">
        <v>0.72</v>
      </c>
      <c r="F17" s="6"/>
    </row>
    <row r="18" spans="1:6" ht="12.75" customHeight="1">
      <c r="A18" s="6">
        <v>30205</v>
      </c>
      <c r="B18" s="50" t="s">
        <v>266</v>
      </c>
      <c r="C18" s="51">
        <f t="shared" si="0"/>
        <v>2.86</v>
      </c>
      <c r="D18" s="51"/>
      <c r="E18" s="51">
        <v>2.86</v>
      </c>
      <c r="F18" s="6"/>
    </row>
    <row r="19" spans="1:6" ht="12.75" customHeight="1">
      <c r="A19" s="6">
        <v>30206</v>
      </c>
      <c r="B19" s="50" t="s">
        <v>267</v>
      </c>
      <c r="C19" s="51">
        <f t="shared" si="0"/>
        <v>9.6</v>
      </c>
      <c r="D19" s="51"/>
      <c r="E19" s="51">
        <v>9.6</v>
      </c>
      <c r="F19" s="6"/>
    </row>
    <row r="20" spans="1:6" ht="12.75" customHeight="1">
      <c r="A20" s="6">
        <v>30207</v>
      </c>
      <c r="B20" s="50" t="s">
        <v>268</v>
      </c>
      <c r="C20" s="51">
        <f t="shared" si="0"/>
        <v>2.31</v>
      </c>
      <c r="D20" s="51"/>
      <c r="E20" s="51">
        <v>2.31</v>
      </c>
      <c r="F20" s="6"/>
    </row>
    <row r="21" spans="1:6" ht="12.75" customHeight="1">
      <c r="A21" s="6">
        <v>30209</v>
      </c>
      <c r="B21" s="50" t="s">
        <v>269</v>
      </c>
      <c r="C21" s="51">
        <f t="shared" si="0"/>
        <v>1.07</v>
      </c>
      <c r="D21" s="51"/>
      <c r="E21" s="51">
        <v>1.07</v>
      </c>
      <c r="F21" s="6"/>
    </row>
    <row r="22" spans="1:6" ht="12.75" customHeight="1">
      <c r="A22" s="6">
        <v>30213</v>
      </c>
      <c r="B22" s="50" t="s">
        <v>270</v>
      </c>
      <c r="C22" s="51">
        <f t="shared" si="0"/>
        <v>3.38</v>
      </c>
      <c r="D22" s="51"/>
      <c r="E22" s="51">
        <v>3.38</v>
      </c>
      <c r="F22" s="6"/>
    </row>
    <row r="23" spans="1:6" ht="12.75" customHeight="1">
      <c r="A23" s="6">
        <v>30214</v>
      </c>
      <c r="B23" s="50" t="s">
        <v>271</v>
      </c>
      <c r="C23" s="51">
        <f t="shared" si="0"/>
        <v>7.31</v>
      </c>
      <c r="D23" s="51"/>
      <c r="E23" s="51">
        <v>7.31</v>
      </c>
      <c r="F23" s="6"/>
    </row>
    <row r="24" spans="1:6" ht="12.75" customHeight="1">
      <c r="A24" s="6">
        <v>30216</v>
      </c>
      <c r="B24" s="50" t="s">
        <v>272</v>
      </c>
      <c r="C24" s="51">
        <f t="shared" si="0"/>
        <v>0.53</v>
      </c>
      <c r="D24" s="51"/>
      <c r="E24" s="51">
        <v>0.53</v>
      </c>
      <c r="F24" s="6"/>
    </row>
    <row r="25" spans="1:6" ht="12.75" customHeight="1">
      <c r="A25" s="6">
        <v>30218</v>
      </c>
      <c r="B25" s="50" t="s">
        <v>273</v>
      </c>
      <c r="C25" s="51">
        <f t="shared" si="0"/>
        <v>1.8</v>
      </c>
      <c r="D25" s="51"/>
      <c r="E25" s="51">
        <v>1.8</v>
      </c>
      <c r="F25" s="6"/>
    </row>
    <row r="26" spans="1:6" ht="12.75" customHeight="1">
      <c r="A26" s="6">
        <v>30224</v>
      </c>
      <c r="B26" s="50" t="s">
        <v>274</v>
      </c>
      <c r="C26" s="51">
        <f t="shared" si="0"/>
        <v>0.8</v>
      </c>
      <c r="D26" s="51"/>
      <c r="E26" s="51">
        <v>0.8</v>
      </c>
      <c r="F26" s="6"/>
    </row>
    <row r="27" spans="1:6" ht="12.75" customHeight="1">
      <c r="A27" s="6">
        <v>30226</v>
      </c>
      <c r="B27" s="50" t="s">
        <v>275</v>
      </c>
      <c r="C27" s="51">
        <f t="shared" si="0"/>
        <v>10.95</v>
      </c>
      <c r="D27" s="51"/>
      <c r="E27" s="51">
        <v>10.95</v>
      </c>
      <c r="F27" s="6"/>
    </row>
    <row r="28" spans="1:6" ht="12.75" customHeight="1">
      <c r="A28" s="6">
        <v>30228</v>
      </c>
      <c r="B28" s="50" t="s">
        <v>276</v>
      </c>
      <c r="C28" s="51">
        <f t="shared" si="0"/>
        <v>72.93</v>
      </c>
      <c r="D28" s="51"/>
      <c r="E28" s="51">
        <v>72.93</v>
      </c>
      <c r="F28" s="6"/>
    </row>
    <row r="29" spans="1:6" ht="12.75" customHeight="1">
      <c r="A29" s="6">
        <v>30239</v>
      </c>
      <c r="B29" s="50" t="s">
        <v>277</v>
      </c>
      <c r="C29" s="51">
        <f t="shared" si="0"/>
        <v>401.88</v>
      </c>
      <c r="D29" s="51"/>
      <c r="E29" s="51">
        <v>401.88</v>
      </c>
      <c r="F29" s="6"/>
    </row>
    <row r="30" spans="1:6" ht="12.75" customHeight="1">
      <c r="A30" s="6">
        <v>30299</v>
      </c>
      <c r="B30" s="50" t="s">
        <v>278</v>
      </c>
      <c r="C30" s="51">
        <f t="shared" si="0"/>
        <v>9.38</v>
      </c>
      <c r="D30" s="51"/>
      <c r="E30" s="51">
        <v>9.38</v>
      </c>
      <c r="F30" s="6"/>
    </row>
    <row r="31" spans="1:6" ht="12.75" customHeight="1">
      <c r="A31" s="6">
        <v>30303</v>
      </c>
      <c r="B31" s="50" t="s">
        <v>279</v>
      </c>
      <c r="C31" s="51">
        <f t="shared" si="0"/>
        <v>0</v>
      </c>
      <c r="D31" s="51"/>
      <c r="E31" s="51"/>
      <c r="F31" s="6"/>
    </row>
    <row r="32" spans="1:6" ht="12.75" customHeight="1">
      <c r="A32" s="6">
        <v>30304</v>
      </c>
      <c r="B32" s="50" t="s">
        <v>280</v>
      </c>
      <c r="C32" s="51">
        <f t="shared" si="0"/>
        <v>0</v>
      </c>
      <c r="D32" s="51"/>
      <c r="E32" s="51"/>
      <c r="F32" s="6"/>
    </row>
    <row r="33" spans="1:6" ht="12.75" customHeight="1">
      <c r="A33" s="6">
        <v>30305</v>
      </c>
      <c r="B33" s="50" t="s">
        <v>281</v>
      </c>
      <c r="C33" s="51">
        <f t="shared" si="0"/>
        <v>1.5</v>
      </c>
      <c r="D33" s="51">
        <v>1.5</v>
      </c>
      <c r="E33" s="51"/>
      <c r="F33" s="6"/>
    </row>
    <row r="34" spans="1:6" ht="12.75" customHeight="1">
      <c r="A34" s="6">
        <v>30306</v>
      </c>
      <c r="B34" s="50" t="s">
        <v>282</v>
      </c>
      <c r="C34" s="51">
        <f t="shared" si="0"/>
        <v>0</v>
      </c>
      <c r="D34" s="51"/>
      <c r="E34" s="51"/>
      <c r="F34" s="6"/>
    </row>
    <row r="35" spans="1:6" ht="12.75" customHeight="1">
      <c r="A35" s="6">
        <v>30307</v>
      </c>
      <c r="B35" s="50" t="s">
        <v>283</v>
      </c>
      <c r="C35" s="51">
        <f t="shared" si="0"/>
        <v>0</v>
      </c>
      <c r="D35" s="51"/>
      <c r="E35" s="51"/>
      <c r="F35" s="6"/>
    </row>
    <row r="36" spans="1:6" ht="12.75" customHeight="1">
      <c r="A36" s="6"/>
      <c r="B36" s="50" t="s">
        <v>284</v>
      </c>
      <c r="C36" s="51">
        <f>SUM(C6:C35)</f>
        <v>9974.949999999995</v>
      </c>
      <c r="D36" s="51"/>
      <c r="E36" s="51"/>
      <c r="F36" s="6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2018-01-09T01:56:11Z</dcterms:created>
  <dcterms:modified xsi:type="dcterms:W3CDTF">2018-05-24T05:46:46Z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