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Sheet1!$A$1:$O$32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<sst xmlns="http://schemas.openxmlformats.org/spreadsheetml/2006/main" count="51">
  <si>
    <t>泾河新城2015年社会保险补贴第二批拟发放名单</t>
  </si>
  <si>
    <t>申报单位：</t>
  </si>
  <si>
    <t xml:space="preserve">                      陕西乐华温泉乐园文化发展有限公司</t>
  </si>
  <si>
    <t>序号</t>
  </si>
  <si>
    <t>姓名</t>
  </si>
  <si>
    <t>年龄</t>
  </si>
  <si>
    <t>户口性质</t>
  </si>
  <si>
    <t>缴费月数</t>
  </si>
  <si>
    <t>养老缴费基数</t>
  </si>
  <si>
    <t>养老保险</t>
  </si>
  <si>
    <t>四险缴费基数</t>
  </si>
  <si>
    <t>医疗保险</t>
  </si>
  <si>
    <t>失业保险</t>
  </si>
  <si>
    <t>合计</t>
  </si>
  <si>
    <t>补贴金额</t>
  </si>
  <si>
    <t>单位缴费（20%）</t>
  </si>
  <si>
    <t>个人缴费（8%）</t>
  </si>
  <si>
    <t>单位缴费（7%）</t>
  </si>
  <si>
    <t>个人缴费（2%）</t>
  </si>
  <si>
    <t>单位缴费（1%）</t>
  </si>
  <si>
    <t>个人缴费（0.5%）</t>
  </si>
  <si>
    <t>门娜</t>
  </si>
  <si>
    <t>农村</t>
  </si>
  <si>
    <t>宋攀登</t>
  </si>
  <si>
    <t>李涛</t>
  </si>
  <si>
    <t>陈浩浩</t>
  </si>
  <si>
    <t>白涛涛</t>
  </si>
  <si>
    <t>孙银珍</t>
  </si>
  <si>
    <t>刘文生</t>
  </si>
  <si>
    <t>城镇</t>
  </si>
  <si>
    <t>杨溢</t>
  </si>
  <si>
    <t>邱集</t>
  </si>
  <si>
    <t>杨晨光</t>
  </si>
  <si>
    <t>张串红</t>
  </si>
  <si>
    <t>王静</t>
  </si>
  <si>
    <t>王宏颗</t>
  </si>
  <si>
    <t>徐聪</t>
  </si>
  <si>
    <t>董晨</t>
  </si>
  <si>
    <t>马振华</t>
  </si>
  <si>
    <t>何龙</t>
  </si>
  <si>
    <t>陈震</t>
  </si>
  <si>
    <t>高以知</t>
  </si>
  <si>
    <t>白悦</t>
  </si>
  <si>
    <t>刘东锋</t>
  </si>
  <si>
    <t>马寿录</t>
  </si>
  <si>
    <t xml:space="preserve"> 孙宁</t>
  </si>
  <si>
    <t>孙涛</t>
  </si>
  <si>
    <t>田建辉</t>
  </si>
  <si>
    <t xml:space="preserve"> 田建锋 </t>
  </si>
  <si>
    <t>杜萍</t>
  </si>
  <si>
    <t xml:space="preserve"> 赵亚萍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</si>
</sst>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2"/>
  <sheetViews>
    <sheetView tabSelected="1" workbookViewId="0">
      <selection activeCell="E39" sqref="E39"/>
    </sheetView>
  </sheetViews>
  <sheetFormatPr defaultColWidth="9" defaultRowHeight="13.5"/>
  <cols>
    <col min="1" max="1" width="6.625" customWidth="1"/>
    <col min="2" max="2" width="11.125" style="1" customWidth="1"/>
    <col min="3" max="3" width="8.125" style="1" customWidth="1"/>
    <col min="4" max="4" width="9.875" customWidth="1"/>
    <col min="5" max="5" width="8.625" customWidth="1"/>
    <col min="6" max="13" width="9.625" customWidth="1"/>
    <col min="14" max="14" width="7.625" customWidth="1"/>
    <col min="15" max="15" width="9.75" customWidth="1"/>
  </cols>
  <sheetData>
    <row r="1" ht="4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/>
      <c r="B2" s="3"/>
      <c r="C2" s="3"/>
      <c r="D2" s="4"/>
      <c r="E2" s="4"/>
      <c r="F2" s="4"/>
      <c r="G2" s="3"/>
      <c r="H2" s="3"/>
      <c r="I2" s="3"/>
      <c r="J2" s="3" t="s">
        <v>1</v>
      </c>
      <c r="K2" s="3" t="s">
        <v>2</v>
      </c>
      <c r="L2" s="3"/>
      <c r="M2" s="3"/>
      <c r="N2" s="3"/>
      <c r="O2" s="3"/>
    </row>
    <row r="3" ht="24" customHeight="1" spans="1:15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7" t="s">
        <v>8</v>
      </c>
      <c r="G3" s="7" t="s">
        <v>9</v>
      </c>
      <c r="H3" s="7"/>
      <c r="I3" s="7" t="s">
        <v>10</v>
      </c>
      <c r="J3" s="7" t="s">
        <v>11</v>
      </c>
      <c r="K3" s="7"/>
      <c r="L3" s="7" t="s">
        <v>12</v>
      </c>
      <c r="M3" s="7"/>
      <c r="N3" s="10" t="s">
        <v>13</v>
      </c>
      <c r="O3" s="10" t="s">
        <v>14</v>
      </c>
    </row>
    <row r="4" ht="27" spans="1:15">
      <c r="A4" s="5"/>
      <c r="B4" s="5"/>
      <c r="C4" s="8"/>
      <c r="D4" s="5"/>
      <c r="E4" s="5"/>
      <c r="F4" s="7"/>
      <c r="G4" s="7" t="s">
        <v>15</v>
      </c>
      <c r="H4" s="7" t="s">
        <v>16</v>
      </c>
      <c r="I4" s="7"/>
      <c r="J4" s="7" t="s">
        <v>17</v>
      </c>
      <c r="K4" s="7" t="s">
        <v>18</v>
      </c>
      <c r="L4" s="7" t="s">
        <v>19</v>
      </c>
      <c r="M4" s="7" t="s">
        <v>20</v>
      </c>
      <c r="N4" s="11"/>
      <c r="O4" s="11"/>
    </row>
    <row r="5" s="1" customFormat="1" ht="21" customHeight="1" spans="1:15">
      <c r="A5" s="5">
        <v>1</v>
      </c>
      <c r="B5" s="5" t="s">
        <v>21</v>
      </c>
      <c r="C5" s="9">
        <v>33</v>
      </c>
      <c r="D5" s="5" t="s">
        <v>22</v>
      </c>
      <c r="E5" s="5">
        <v>2</v>
      </c>
      <c r="F5" s="5">
        <v>2825</v>
      </c>
      <c r="G5" s="5">
        <f>ROUND(F5*0.2,2)</f>
        <v>565</v>
      </c>
      <c r="H5" s="5">
        <f t="shared" ref="H5" si="0">ROUND(F5*0.08,2)</f>
        <v>226</v>
      </c>
      <c r="I5" s="5">
        <v>2825</v>
      </c>
      <c r="J5" s="5">
        <f t="shared" ref="J5" si="1">ROUND(I5*0.07,2)</f>
        <v>197.75</v>
      </c>
      <c r="K5" s="5">
        <f t="shared" ref="K5" si="2">ROUND(I5*0.02,2)</f>
        <v>56.5</v>
      </c>
      <c r="L5" s="5">
        <f>ROUND(I5*0.01,2)</f>
        <v>28.25</v>
      </c>
      <c r="M5" s="5">
        <v>0</v>
      </c>
      <c r="N5" s="5">
        <f>G5+J5+L5</f>
        <v>791</v>
      </c>
      <c r="O5" s="5">
        <f>N5*E5</f>
        <v>1582</v>
      </c>
    </row>
    <row r="6" s="1" customFormat="1" ht="21" customHeight="1" spans="1:15">
      <c r="A6" s="5">
        <v>2</v>
      </c>
      <c r="B6" s="5" t="s">
        <v>23</v>
      </c>
      <c r="C6" s="9">
        <v>33</v>
      </c>
      <c r="D6" s="5" t="s">
        <v>22</v>
      </c>
      <c r="E6" s="5">
        <v>5</v>
      </c>
      <c r="F6" s="5">
        <v>2825</v>
      </c>
      <c r="G6" s="5">
        <f>ROUND(F6*0.2,2)</f>
        <v>565</v>
      </c>
      <c r="H6" s="5">
        <f t="shared" ref="H6:H7" si="3">ROUND(F6*0.08,2)</f>
        <v>226</v>
      </c>
      <c r="I6" s="5">
        <v>2825</v>
      </c>
      <c r="J6" s="5">
        <f t="shared" ref="J6:J7" si="4">ROUND(I6*0.07,2)</f>
        <v>197.75</v>
      </c>
      <c r="K6" s="5">
        <f t="shared" ref="K6:K7" si="5">ROUND(I6*0.02,2)</f>
        <v>56.5</v>
      </c>
      <c r="L6" s="5">
        <f t="shared" ref="L6:L32" si="6">ROUND(I6*0.01,2)</f>
        <v>28.25</v>
      </c>
      <c r="M6" s="5">
        <v>0</v>
      </c>
      <c r="N6" s="5">
        <f t="shared" ref="N6:N32" si="7">G6+J6+L6</f>
        <v>791</v>
      </c>
      <c r="O6" s="5">
        <f t="shared" ref="O6:O32" si="8">N6*E6</f>
        <v>3955</v>
      </c>
    </row>
    <row r="7" s="1" customFormat="1" ht="21" customHeight="1" spans="1:15">
      <c r="A7" s="5">
        <v>3</v>
      </c>
      <c r="B7" s="5" t="s">
        <v>24</v>
      </c>
      <c r="C7" s="9">
        <v>32</v>
      </c>
      <c r="D7" s="5" t="s">
        <v>22</v>
      </c>
      <c r="E7" s="5">
        <v>4</v>
      </c>
      <c r="F7" s="5">
        <v>2825</v>
      </c>
      <c r="G7" s="5">
        <f t="shared" ref="G7:G32" si="9">ROUND(F7*0.2,2)</f>
        <v>565</v>
      </c>
      <c r="H7" s="5">
        <f t="shared" si="3"/>
        <v>226</v>
      </c>
      <c r="I7" s="5">
        <v>2825</v>
      </c>
      <c r="J7" s="5">
        <f t="shared" si="4"/>
        <v>197.75</v>
      </c>
      <c r="K7" s="5">
        <f t="shared" si="5"/>
        <v>56.5</v>
      </c>
      <c r="L7" s="5">
        <f t="shared" si="6"/>
        <v>28.25</v>
      </c>
      <c r="M7" s="5">
        <v>0</v>
      </c>
      <c r="N7" s="5">
        <f t="shared" si="7"/>
        <v>791</v>
      </c>
      <c r="O7" s="5">
        <f t="shared" si="8"/>
        <v>3164</v>
      </c>
    </row>
    <row r="8" s="1" customFormat="1" ht="21" customHeight="1" spans="1:15">
      <c r="A8" s="5">
        <v>4</v>
      </c>
      <c r="B8" s="5" t="s">
        <v>25</v>
      </c>
      <c r="C8" s="9">
        <v>28</v>
      </c>
      <c r="D8" s="5" t="s">
        <v>22</v>
      </c>
      <c r="E8" s="5">
        <v>4</v>
      </c>
      <c r="F8" s="5">
        <v>2825</v>
      </c>
      <c r="G8" s="5">
        <f t="shared" si="9"/>
        <v>565</v>
      </c>
      <c r="H8" s="5">
        <f t="shared" ref="H8:H32" si="10">ROUND(F8*0.08,2)</f>
        <v>226</v>
      </c>
      <c r="I8" s="5">
        <v>2825</v>
      </c>
      <c r="J8" s="5">
        <f t="shared" ref="J8:J32" si="11">ROUND(I8*0.07,2)</f>
        <v>197.75</v>
      </c>
      <c r="K8" s="5">
        <f t="shared" ref="K8:K32" si="12">ROUND(I8*0.02,2)</f>
        <v>56.5</v>
      </c>
      <c r="L8" s="5">
        <f t="shared" si="6"/>
        <v>28.25</v>
      </c>
      <c r="M8" s="5">
        <v>0</v>
      </c>
      <c r="N8" s="5">
        <f t="shared" si="7"/>
        <v>791</v>
      </c>
      <c r="O8" s="5">
        <f t="shared" si="8"/>
        <v>3164</v>
      </c>
    </row>
    <row r="9" s="1" customFormat="1" ht="21" customHeight="1" spans="1:15">
      <c r="A9" s="5">
        <v>5</v>
      </c>
      <c r="B9" s="5" t="s">
        <v>26</v>
      </c>
      <c r="C9" s="9">
        <v>29</v>
      </c>
      <c r="D9" s="5" t="s">
        <v>22</v>
      </c>
      <c r="E9" s="5">
        <v>4</v>
      </c>
      <c r="F9" s="5">
        <v>2825</v>
      </c>
      <c r="G9" s="5">
        <f t="shared" si="9"/>
        <v>565</v>
      </c>
      <c r="H9" s="5">
        <f t="shared" si="10"/>
        <v>226</v>
      </c>
      <c r="I9" s="5">
        <v>2825</v>
      </c>
      <c r="J9" s="5">
        <f t="shared" si="11"/>
        <v>197.75</v>
      </c>
      <c r="K9" s="5">
        <f t="shared" si="12"/>
        <v>56.5</v>
      </c>
      <c r="L9" s="5">
        <f t="shared" si="6"/>
        <v>28.25</v>
      </c>
      <c r="M9" s="5">
        <v>0</v>
      </c>
      <c r="N9" s="5">
        <f t="shared" si="7"/>
        <v>791</v>
      </c>
      <c r="O9" s="5">
        <f t="shared" si="8"/>
        <v>3164</v>
      </c>
    </row>
    <row r="10" s="1" customFormat="1" ht="21" customHeight="1" spans="1:15">
      <c r="A10" s="5">
        <v>6</v>
      </c>
      <c r="B10" s="5" t="s">
        <v>27</v>
      </c>
      <c r="C10" s="9">
        <v>44</v>
      </c>
      <c r="D10" s="5" t="s">
        <v>22</v>
      </c>
      <c r="E10" s="5">
        <v>4</v>
      </c>
      <c r="F10" s="5">
        <v>2825</v>
      </c>
      <c r="G10" s="5">
        <f t="shared" si="9"/>
        <v>565</v>
      </c>
      <c r="H10" s="5">
        <f t="shared" si="10"/>
        <v>226</v>
      </c>
      <c r="I10" s="5">
        <v>2825</v>
      </c>
      <c r="J10" s="5">
        <f t="shared" si="11"/>
        <v>197.75</v>
      </c>
      <c r="K10" s="5">
        <f t="shared" si="12"/>
        <v>56.5</v>
      </c>
      <c r="L10" s="5">
        <f t="shared" si="6"/>
        <v>28.25</v>
      </c>
      <c r="M10" s="5">
        <v>0</v>
      </c>
      <c r="N10" s="5">
        <f t="shared" si="7"/>
        <v>791</v>
      </c>
      <c r="O10" s="5">
        <f t="shared" si="8"/>
        <v>3164</v>
      </c>
    </row>
    <row r="11" s="1" customFormat="1" ht="21" customHeight="1" spans="1:15">
      <c r="A11" s="5">
        <v>7</v>
      </c>
      <c r="B11" s="5" t="s">
        <v>28</v>
      </c>
      <c r="C11" s="9">
        <v>32</v>
      </c>
      <c r="D11" s="5" t="s">
        <v>29</v>
      </c>
      <c r="E11" s="5">
        <v>3</v>
      </c>
      <c r="F11" s="5">
        <v>2825</v>
      </c>
      <c r="G11" s="5">
        <f t="shared" si="9"/>
        <v>565</v>
      </c>
      <c r="H11" s="5">
        <f t="shared" si="10"/>
        <v>226</v>
      </c>
      <c r="I11" s="5">
        <v>2825</v>
      </c>
      <c r="J11" s="5">
        <f t="shared" si="11"/>
        <v>197.75</v>
      </c>
      <c r="K11" s="5">
        <f t="shared" si="12"/>
        <v>56.5</v>
      </c>
      <c r="L11" s="5">
        <f t="shared" si="6"/>
        <v>28.25</v>
      </c>
      <c r="M11" s="5">
        <f>ROUND(I11*0.005,2)</f>
        <v>14.13</v>
      </c>
      <c r="N11" s="5">
        <f t="shared" si="7"/>
        <v>791</v>
      </c>
      <c r="O11" s="5">
        <f t="shared" si="8"/>
        <v>2373</v>
      </c>
    </row>
    <row r="12" s="1" customFormat="1" ht="21" customHeight="1" spans="1:15">
      <c r="A12" s="5">
        <v>8</v>
      </c>
      <c r="B12" s="5" t="s">
        <v>30</v>
      </c>
      <c r="C12" s="9">
        <v>28</v>
      </c>
      <c r="D12" s="5" t="s">
        <v>22</v>
      </c>
      <c r="E12" s="5">
        <v>2</v>
      </c>
      <c r="F12" s="5">
        <v>2825</v>
      </c>
      <c r="G12" s="5">
        <f t="shared" si="9"/>
        <v>565</v>
      </c>
      <c r="H12" s="5">
        <f t="shared" si="10"/>
        <v>226</v>
      </c>
      <c r="I12" s="5">
        <v>2825</v>
      </c>
      <c r="J12" s="5">
        <f t="shared" si="11"/>
        <v>197.75</v>
      </c>
      <c r="K12" s="5">
        <f t="shared" si="12"/>
        <v>56.5</v>
      </c>
      <c r="L12" s="5">
        <f t="shared" si="6"/>
        <v>28.25</v>
      </c>
      <c r="M12" s="5">
        <v>0</v>
      </c>
      <c r="N12" s="5">
        <f t="shared" si="7"/>
        <v>791</v>
      </c>
      <c r="O12" s="5">
        <f t="shared" si="8"/>
        <v>1582</v>
      </c>
    </row>
    <row r="13" s="1" customFormat="1" ht="21" customHeight="1" spans="1:15">
      <c r="A13" s="5">
        <v>9</v>
      </c>
      <c r="B13" s="5" t="s">
        <v>31</v>
      </c>
      <c r="C13" s="9">
        <v>22</v>
      </c>
      <c r="D13" s="5" t="s">
        <v>22</v>
      </c>
      <c r="E13" s="5">
        <v>3</v>
      </c>
      <c r="F13" s="5">
        <v>2825</v>
      </c>
      <c r="G13" s="5">
        <f t="shared" si="9"/>
        <v>565</v>
      </c>
      <c r="H13" s="5">
        <f t="shared" si="10"/>
        <v>226</v>
      </c>
      <c r="I13" s="5">
        <v>2825</v>
      </c>
      <c r="J13" s="5">
        <f t="shared" si="11"/>
        <v>197.75</v>
      </c>
      <c r="K13" s="5">
        <f t="shared" si="12"/>
        <v>56.5</v>
      </c>
      <c r="L13" s="5">
        <f t="shared" si="6"/>
        <v>28.25</v>
      </c>
      <c r="M13" s="5">
        <v>0</v>
      </c>
      <c r="N13" s="5">
        <f t="shared" si="7"/>
        <v>791</v>
      </c>
      <c r="O13" s="5">
        <f t="shared" si="8"/>
        <v>2373</v>
      </c>
    </row>
    <row r="14" s="1" customFormat="1" ht="21" customHeight="1" spans="1:15">
      <c r="A14" s="5">
        <v>10</v>
      </c>
      <c r="B14" s="5" t="s">
        <v>32</v>
      </c>
      <c r="C14" s="9">
        <v>19</v>
      </c>
      <c r="D14" s="5" t="s">
        <v>22</v>
      </c>
      <c r="E14" s="5">
        <v>4</v>
      </c>
      <c r="F14" s="5">
        <v>2825</v>
      </c>
      <c r="G14" s="5">
        <f t="shared" si="9"/>
        <v>565</v>
      </c>
      <c r="H14" s="5">
        <f t="shared" si="10"/>
        <v>226</v>
      </c>
      <c r="I14" s="5">
        <v>2825</v>
      </c>
      <c r="J14" s="5">
        <f t="shared" si="11"/>
        <v>197.75</v>
      </c>
      <c r="K14" s="5">
        <f t="shared" si="12"/>
        <v>56.5</v>
      </c>
      <c r="L14" s="5">
        <f t="shared" si="6"/>
        <v>28.25</v>
      </c>
      <c r="M14" s="5">
        <v>0</v>
      </c>
      <c r="N14" s="5">
        <f t="shared" si="7"/>
        <v>791</v>
      </c>
      <c r="O14" s="5">
        <f t="shared" si="8"/>
        <v>3164</v>
      </c>
    </row>
    <row r="15" s="1" customFormat="1" ht="21" customHeight="1" spans="1:15">
      <c r="A15" s="5">
        <v>11</v>
      </c>
      <c r="B15" s="5" t="s">
        <v>33</v>
      </c>
      <c r="C15" s="9">
        <v>40</v>
      </c>
      <c r="D15" s="5" t="s">
        <v>22</v>
      </c>
      <c r="E15" s="5">
        <v>2</v>
      </c>
      <c r="F15" s="5">
        <v>2825</v>
      </c>
      <c r="G15" s="5">
        <f t="shared" si="9"/>
        <v>565</v>
      </c>
      <c r="H15" s="5">
        <f t="shared" si="10"/>
        <v>226</v>
      </c>
      <c r="I15" s="5">
        <v>2825</v>
      </c>
      <c r="J15" s="5">
        <f t="shared" si="11"/>
        <v>197.75</v>
      </c>
      <c r="K15" s="5">
        <f t="shared" si="12"/>
        <v>56.5</v>
      </c>
      <c r="L15" s="5">
        <f t="shared" si="6"/>
        <v>28.25</v>
      </c>
      <c r="M15" s="5">
        <v>0</v>
      </c>
      <c r="N15" s="5">
        <f t="shared" si="7"/>
        <v>791</v>
      </c>
      <c r="O15" s="5">
        <f t="shared" si="8"/>
        <v>1582</v>
      </c>
    </row>
    <row r="16" s="1" customFormat="1" ht="21" customHeight="1" spans="1:15">
      <c r="A16" s="5">
        <v>12</v>
      </c>
      <c r="B16" s="5" t="s">
        <v>34</v>
      </c>
      <c r="C16" s="9">
        <v>25</v>
      </c>
      <c r="D16" s="5" t="s">
        <v>22</v>
      </c>
      <c r="E16" s="5">
        <v>4</v>
      </c>
      <c r="F16" s="5">
        <v>2825</v>
      </c>
      <c r="G16" s="5">
        <f t="shared" si="9"/>
        <v>565</v>
      </c>
      <c r="H16" s="5">
        <f t="shared" si="10"/>
        <v>226</v>
      </c>
      <c r="I16" s="5">
        <v>2825</v>
      </c>
      <c r="J16" s="5">
        <f t="shared" si="11"/>
        <v>197.75</v>
      </c>
      <c r="K16" s="5">
        <f t="shared" si="12"/>
        <v>56.5</v>
      </c>
      <c r="L16" s="5">
        <f t="shared" si="6"/>
        <v>28.25</v>
      </c>
      <c r="M16" s="5">
        <v>0</v>
      </c>
      <c r="N16" s="5">
        <f t="shared" si="7"/>
        <v>791</v>
      </c>
      <c r="O16" s="5">
        <f t="shared" si="8"/>
        <v>3164</v>
      </c>
    </row>
    <row r="17" s="1" customFormat="1" ht="21" customHeight="1" spans="1:15">
      <c r="A17" s="5">
        <v>13</v>
      </c>
      <c r="B17" s="5" t="s">
        <v>35</v>
      </c>
      <c r="C17" s="9">
        <v>25</v>
      </c>
      <c r="D17" s="5" t="s">
        <v>22</v>
      </c>
      <c r="E17" s="5">
        <v>5</v>
      </c>
      <c r="F17" s="5">
        <v>2825</v>
      </c>
      <c r="G17" s="5">
        <f t="shared" si="9"/>
        <v>565</v>
      </c>
      <c r="H17" s="5">
        <f t="shared" si="10"/>
        <v>226</v>
      </c>
      <c r="I17" s="5">
        <v>2825</v>
      </c>
      <c r="J17" s="5">
        <f t="shared" si="11"/>
        <v>197.75</v>
      </c>
      <c r="K17" s="5">
        <f t="shared" si="12"/>
        <v>56.5</v>
      </c>
      <c r="L17" s="5">
        <f t="shared" si="6"/>
        <v>28.25</v>
      </c>
      <c r="M17" s="5">
        <v>0</v>
      </c>
      <c r="N17" s="5">
        <f t="shared" si="7"/>
        <v>791</v>
      </c>
      <c r="O17" s="5">
        <f t="shared" si="8"/>
        <v>3955</v>
      </c>
    </row>
    <row r="18" s="1" customFormat="1" ht="21" customHeight="1" spans="1:15">
      <c r="A18" s="5">
        <v>14</v>
      </c>
      <c r="B18" s="5" t="s">
        <v>36</v>
      </c>
      <c r="C18" s="9">
        <v>25</v>
      </c>
      <c r="D18" s="5" t="s">
        <v>22</v>
      </c>
      <c r="E18" s="5">
        <v>3</v>
      </c>
      <c r="F18" s="5">
        <v>2825</v>
      </c>
      <c r="G18" s="5">
        <f t="shared" si="9"/>
        <v>565</v>
      </c>
      <c r="H18" s="5">
        <f t="shared" si="10"/>
        <v>226</v>
      </c>
      <c r="I18" s="5">
        <v>2825</v>
      </c>
      <c r="J18" s="5">
        <f t="shared" si="11"/>
        <v>197.75</v>
      </c>
      <c r="K18" s="5">
        <f t="shared" si="12"/>
        <v>56.5</v>
      </c>
      <c r="L18" s="5">
        <f t="shared" si="6"/>
        <v>28.25</v>
      </c>
      <c r="M18" s="5">
        <v>0</v>
      </c>
      <c r="N18" s="5">
        <f t="shared" si="7"/>
        <v>791</v>
      </c>
      <c r="O18" s="5">
        <f t="shared" si="8"/>
        <v>2373</v>
      </c>
    </row>
    <row r="19" s="1" customFormat="1" ht="21" customHeight="1" spans="1:15">
      <c r="A19" s="5">
        <v>15</v>
      </c>
      <c r="B19" s="5" t="s">
        <v>37</v>
      </c>
      <c r="C19" s="9">
        <v>24</v>
      </c>
      <c r="D19" s="5" t="s">
        <v>29</v>
      </c>
      <c r="E19" s="5">
        <v>2</v>
      </c>
      <c r="F19" s="5">
        <v>2825</v>
      </c>
      <c r="G19" s="5">
        <f t="shared" si="9"/>
        <v>565</v>
      </c>
      <c r="H19" s="5">
        <f t="shared" si="10"/>
        <v>226</v>
      </c>
      <c r="I19" s="5">
        <v>2825</v>
      </c>
      <c r="J19" s="5">
        <f t="shared" si="11"/>
        <v>197.75</v>
      </c>
      <c r="K19" s="5">
        <f t="shared" si="12"/>
        <v>56.5</v>
      </c>
      <c r="L19" s="5">
        <f t="shared" si="6"/>
        <v>28.25</v>
      </c>
      <c r="M19" s="5">
        <f>ROUND(I19*0.005,2)</f>
        <v>14.13</v>
      </c>
      <c r="N19" s="5">
        <f t="shared" si="7"/>
        <v>791</v>
      </c>
      <c r="O19" s="5">
        <f t="shared" si="8"/>
        <v>1582</v>
      </c>
    </row>
    <row r="20" s="1" customFormat="1" ht="21" customHeight="1" spans="1:15">
      <c r="A20" s="5">
        <v>16</v>
      </c>
      <c r="B20" s="5" t="s">
        <v>38</v>
      </c>
      <c r="C20" s="9">
        <v>22</v>
      </c>
      <c r="D20" s="5" t="s">
        <v>22</v>
      </c>
      <c r="E20" s="5">
        <v>12</v>
      </c>
      <c r="F20" s="5">
        <v>2825</v>
      </c>
      <c r="G20" s="5">
        <f t="shared" si="9"/>
        <v>565</v>
      </c>
      <c r="H20" s="5">
        <f t="shared" si="10"/>
        <v>226</v>
      </c>
      <c r="I20" s="5">
        <v>2825</v>
      </c>
      <c r="J20" s="5">
        <f t="shared" si="11"/>
        <v>197.75</v>
      </c>
      <c r="K20" s="5">
        <f t="shared" si="12"/>
        <v>56.5</v>
      </c>
      <c r="L20" s="5">
        <f t="shared" si="6"/>
        <v>28.25</v>
      </c>
      <c r="M20" s="5">
        <v>0</v>
      </c>
      <c r="N20" s="5">
        <f t="shared" si="7"/>
        <v>791</v>
      </c>
      <c r="O20" s="5">
        <f t="shared" si="8"/>
        <v>9492</v>
      </c>
    </row>
    <row r="21" s="1" customFormat="1" ht="21" customHeight="1" spans="1:15">
      <c r="A21" s="5">
        <v>17</v>
      </c>
      <c r="B21" s="5" t="s">
        <v>39</v>
      </c>
      <c r="C21" s="9">
        <v>27</v>
      </c>
      <c r="D21" s="5" t="s">
        <v>22</v>
      </c>
      <c r="E21" s="5">
        <v>1</v>
      </c>
      <c r="F21" s="5">
        <v>2825</v>
      </c>
      <c r="G21" s="5">
        <f t="shared" si="9"/>
        <v>565</v>
      </c>
      <c r="H21" s="5">
        <f t="shared" si="10"/>
        <v>226</v>
      </c>
      <c r="I21" s="5">
        <v>2825</v>
      </c>
      <c r="J21" s="5">
        <f t="shared" si="11"/>
        <v>197.75</v>
      </c>
      <c r="K21" s="5">
        <f t="shared" si="12"/>
        <v>56.5</v>
      </c>
      <c r="L21" s="5">
        <f t="shared" si="6"/>
        <v>28.25</v>
      </c>
      <c r="M21" s="5">
        <v>0</v>
      </c>
      <c r="N21" s="5">
        <f t="shared" si="7"/>
        <v>791</v>
      </c>
      <c r="O21" s="5">
        <f t="shared" si="8"/>
        <v>791</v>
      </c>
    </row>
    <row r="22" s="1" customFormat="1" ht="21" customHeight="1" spans="1:15">
      <c r="A22" s="5">
        <v>18</v>
      </c>
      <c r="B22" s="5" t="s">
        <v>40</v>
      </c>
      <c r="C22" s="9">
        <v>40</v>
      </c>
      <c r="D22" s="5" t="s">
        <v>22</v>
      </c>
      <c r="E22" s="5">
        <v>12</v>
      </c>
      <c r="F22" s="5">
        <v>2825</v>
      </c>
      <c r="G22" s="5">
        <f t="shared" si="9"/>
        <v>565</v>
      </c>
      <c r="H22" s="5">
        <f t="shared" si="10"/>
        <v>226</v>
      </c>
      <c r="I22" s="5">
        <v>2825</v>
      </c>
      <c r="J22" s="5">
        <f t="shared" si="11"/>
        <v>197.75</v>
      </c>
      <c r="K22" s="5">
        <f t="shared" si="12"/>
        <v>56.5</v>
      </c>
      <c r="L22" s="5">
        <f t="shared" si="6"/>
        <v>28.25</v>
      </c>
      <c r="M22" s="5">
        <v>0</v>
      </c>
      <c r="N22" s="5">
        <f t="shared" si="7"/>
        <v>791</v>
      </c>
      <c r="O22" s="5">
        <f t="shared" si="8"/>
        <v>9492</v>
      </c>
    </row>
    <row r="23" s="1" customFormat="1" ht="21" customHeight="1" spans="1:15">
      <c r="A23" s="5">
        <v>19</v>
      </c>
      <c r="B23" s="5" t="s">
        <v>41</v>
      </c>
      <c r="C23" s="9">
        <v>25</v>
      </c>
      <c r="D23" s="5" t="s">
        <v>22</v>
      </c>
      <c r="E23" s="5">
        <v>2</v>
      </c>
      <c r="F23" s="5">
        <v>2825</v>
      </c>
      <c r="G23" s="5">
        <f t="shared" si="9"/>
        <v>565</v>
      </c>
      <c r="H23" s="5">
        <f t="shared" si="10"/>
        <v>226</v>
      </c>
      <c r="I23" s="5">
        <v>2825</v>
      </c>
      <c r="J23" s="5">
        <f t="shared" si="11"/>
        <v>197.75</v>
      </c>
      <c r="K23" s="5">
        <f t="shared" si="12"/>
        <v>56.5</v>
      </c>
      <c r="L23" s="5">
        <f t="shared" si="6"/>
        <v>28.25</v>
      </c>
      <c r="M23" s="5">
        <v>0</v>
      </c>
      <c r="N23" s="5">
        <f t="shared" si="7"/>
        <v>791</v>
      </c>
      <c r="O23" s="5">
        <f t="shared" si="8"/>
        <v>1582</v>
      </c>
    </row>
    <row r="24" s="1" customFormat="1" ht="21" customHeight="1" spans="1:15">
      <c r="A24" s="5">
        <v>20</v>
      </c>
      <c r="B24" s="5" t="s">
        <v>42</v>
      </c>
      <c r="C24" s="9">
        <v>21</v>
      </c>
      <c r="D24" s="5" t="s">
        <v>22</v>
      </c>
      <c r="E24" s="5">
        <v>2</v>
      </c>
      <c r="F24" s="5">
        <v>2825</v>
      </c>
      <c r="G24" s="5">
        <f t="shared" si="9"/>
        <v>565</v>
      </c>
      <c r="H24" s="5">
        <f t="shared" si="10"/>
        <v>226</v>
      </c>
      <c r="I24" s="5">
        <v>2825</v>
      </c>
      <c r="J24" s="5">
        <f t="shared" si="11"/>
        <v>197.75</v>
      </c>
      <c r="K24" s="5">
        <f t="shared" si="12"/>
        <v>56.5</v>
      </c>
      <c r="L24" s="5">
        <f t="shared" si="6"/>
        <v>28.25</v>
      </c>
      <c r="M24" s="5">
        <v>0</v>
      </c>
      <c r="N24" s="5">
        <f t="shared" si="7"/>
        <v>791</v>
      </c>
      <c r="O24" s="5">
        <f t="shared" si="8"/>
        <v>1582</v>
      </c>
    </row>
    <row r="25" s="1" customFormat="1" ht="21" customHeight="1" spans="1:15">
      <c r="A25" s="5">
        <v>21</v>
      </c>
      <c r="B25" s="5" t="s">
        <v>43</v>
      </c>
      <c r="C25" s="9">
        <v>31</v>
      </c>
      <c r="D25" s="5" t="s">
        <v>22</v>
      </c>
      <c r="E25" s="5">
        <v>2</v>
      </c>
      <c r="F25" s="5">
        <v>2825</v>
      </c>
      <c r="G25" s="5">
        <f t="shared" si="9"/>
        <v>565</v>
      </c>
      <c r="H25" s="5">
        <f t="shared" si="10"/>
        <v>226</v>
      </c>
      <c r="I25" s="5">
        <v>2825</v>
      </c>
      <c r="J25" s="5">
        <f t="shared" si="11"/>
        <v>197.75</v>
      </c>
      <c r="K25" s="5">
        <f t="shared" si="12"/>
        <v>56.5</v>
      </c>
      <c r="L25" s="5">
        <f t="shared" si="6"/>
        <v>28.25</v>
      </c>
      <c r="M25" s="5">
        <v>0</v>
      </c>
      <c r="N25" s="5">
        <f t="shared" si="7"/>
        <v>791</v>
      </c>
      <c r="O25" s="5">
        <f t="shared" si="8"/>
        <v>1582</v>
      </c>
    </row>
    <row r="26" s="1" customFormat="1" ht="21" customHeight="1" spans="1:15">
      <c r="A26" s="5">
        <v>22</v>
      </c>
      <c r="B26" s="5" t="s">
        <v>44</v>
      </c>
      <c r="C26" s="9">
        <v>37</v>
      </c>
      <c r="D26" s="5" t="s">
        <v>22</v>
      </c>
      <c r="E26" s="5">
        <v>2</v>
      </c>
      <c r="F26" s="5">
        <v>2825</v>
      </c>
      <c r="G26" s="5">
        <f t="shared" si="9"/>
        <v>565</v>
      </c>
      <c r="H26" s="5">
        <f t="shared" si="10"/>
        <v>226</v>
      </c>
      <c r="I26" s="5">
        <v>2825</v>
      </c>
      <c r="J26" s="5">
        <f t="shared" si="11"/>
        <v>197.75</v>
      </c>
      <c r="K26" s="5">
        <f t="shared" si="12"/>
        <v>56.5</v>
      </c>
      <c r="L26" s="5">
        <f t="shared" si="6"/>
        <v>28.25</v>
      </c>
      <c r="M26" s="5">
        <v>0</v>
      </c>
      <c r="N26" s="5">
        <f t="shared" si="7"/>
        <v>791</v>
      </c>
      <c r="O26" s="5">
        <f t="shared" si="8"/>
        <v>1582</v>
      </c>
    </row>
    <row r="27" s="1" customFormat="1" ht="21" customHeight="1" spans="1:15">
      <c r="A27" s="5">
        <v>23</v>
      </c>
      <c r="B27" s="5" t="s">
        <v>45</v>
      </c>
      <c r="C27" s="9">
        <v>30</v>
      </c>
      <c r="D27" s="5" t="s">
        <v>22</v>
      </c>
      <c r="E27" s="5">
        <v>4</v>
      </c>
      <c r="F27" s="5">
        <v>2825</v>
      </c>
      <c r="G27" s="5">
        <f t="shared" si="9"/>
        <v>565</v>
      </c>
      <c r="H27" s="5">
        <f t="shared" si="10"/>
        <v>226</v>
      </c>
      <c r="I27" s="5">
        <v>2825</v>
      </c>
      <c r="J27" s="5">
        <f t="shared" si="11"/>
        <v>197.75</v>
      </c>
      <c r="K27" s="5">
        <f t="shared" si="12"/>
        <v>56.5</v>
      </c>
      <c r="L27" s="5">
        <f t="shared" si="6"/>
        <v>28.25</v>
      </c>
      <c r="M27" s="5">
        <v>0</v>
      </c>
      <c r="N27" s="5">
        <f t="shared" si="7"/>
        <v>791</v>
      </c>
      <c r="O27" s="5">
        <f t="shared" si="8"/>
        <v>3164</v>
      </c>
    </row>
    <row r="28" s="1" customFormat="1" ht="21" customHeight="1" spans="1:15">
      <c r="A28" s="5">
        <v>24</v>
      </c>
      <c r="B28" s="5" t="s">
        <v>46</v>
      </c>
      <c r="C28" s="9">
        <v>37</v>
      </c>
      <c r="D28" s="5" t="s">
        <v>22</v>
      </c>
      <c r="E28" s="5">
        <v>5</v>
      </c>
      <c r="F28" s="5">
        <v>2825</v>
      </c>
      <c r="G28" s="5">
        <f t="shared" si="9"/>
        <v>565</v>
      </c>
      <c r="H28" s="5">
        <f t="shared" si="10"/>
        <v>226</v>
      </c>
      <c r="I28" s="5">
        <v>2825</v>
      </c>
      <c r="J28" s="5">
        <f t="shared" si="11"/>
        <v>197.75</v>
      </c>
      <c r="K28" s="5">
        <f t="shared" si="12"/>
        <v>56.5</v>
      </c>
      <c r="L28" s="5">
        <f t="shared" si="6"/>
        <v>28.25</v>
      </c>
      <c r="M28" s="5">
        <v>0</v>
      </c>
      <c r="N28" s="5">
        <f t="shared" si="7"/>
        <v>791</v>
      </c>
      <c r="O28" s="5">
        <f t="shared" si="8"/>
        <v>3955</v>
      </c>
    </row>
    <row r="29" s="1" customFormat="1" ht="21" customHeight="1" spans="1:15">
      <c r="A29" s="5">
        <v>25</v>
      </c>
      <c r="B29" s="5" t="s">
        <v>47</v>
      </c>
      <c r="C29" s="9">
        <v>44</v>
      </c>
      <c r="D29" s="5" t="s">
        <v>22</v>
      </c>
      <c r="E29" s="5">
        <v>10</v>
      </c>
      <c r="F29" s="5">
        <v>2825</v>
      </c>
      <c r="G29" s="5">
        <f t="shared" si="9"/>
        <v>565</v>
      </c>
      <c r="H29" s="5">
        <f t="shared" si="10"/>
        <v>226</v>
      </c>
      <c r="I29" s="5">
        <v>2825</v>
      </c>
      <c r="J29" s="5">
        <f t="shared" si="11"/>
        <v>197.75</v>
      </c>
      <c r="K29" s="5">
        <f t="shared" si="12"/>
        <v>56.5</v>
      </c>
      <c r="L29" s="5">
        <f t="shared" si="6"/>
        <v>28.25</v>
      </c>
      <c r="M29" s="5">
        <v>0</v>
      </c>
      <c r="N29" s="5">
        <f t="shared" si="7"/>
        <v>791</v>
      </c>
      <c r="O29" s="5">
        <f t="shared" si="8"/>
        <v>7910</v>
      </c>
    </row>
    <row r="30" s="1" customFormat="1" ht="21" customHeight="1" spans="1:15">
      <c r="A30" s="5">
        <v>26</v>
      </c>
      <c r="B30" s="5" t="s">
        <v>48</v>
      </c>
      <c r="C30" s="9">
        <v>40</v>
      </c>
      <c r="D30" s="5" t="s">
        <v>22</v>
      </c>
      <c r="E30" s="5">
        <v>10</v>
      </c>
      <c r="F30" s="5">
        <v>2825</v>
      </c>
      <c r="G30" s="5">
        <f t="shared" si="9"/>
        <v>565</v>
      </c>
      <c r="H30" s="5">
        <f t="shared" si="10"/>
        <v>226</v>
      </c>
      <c r="I30" s="5">
        <v>2825</v>
      </c>
      <c r="J30" s="5">
        <f t="shared" si="11"/>
        <v>197.75</v>
      </c>
      <c r="K30" s="5">
        <f t="shared" si="12"/>
        <v>56.5</v>
      </c>
      <c r="L30" s="5">
        <f t="shared" si="6"/>
        <v>28.25</v>
      </c>
      <c r="M30" s="5">
        <v>0</v>
      </c>
      <c r="N30" s="5">
        <f t="shared" si="7"/>
        <v>791</v>
      </c>
      <c r="O30" s="5">
        <f t="shared" si="8"/>
        <v>7910</v>
      </c>
    </row>
    <row r="31" s="1" customFormat="1" ht="21" customHeight="1" spans="1:15">
      <c r="A31" s="5">
        <v>27</v>
      </c>
      <c r="B31" s="5" t="s">
        <v>49</v>
      </c>
      <c r="C31" s="9">
        <v>27</v>
      </c>
      <c r="D31" s="5" t="s">
        <v>22</v>
      </c>
      <c r="E31" s="5">
        <v>10</v>
      </c>
      <c r="F31" s="5">
        <v>2825</v>
      </c>
      <c r="G31" s="5">
        <f t="shared" si="9"/>
        <v>565</v>
      </c>
      <c r="H31" s="5">
        <f t="shared" si="10"/>
        <v>226</v>
      </c>
      <c r="I31" s="5">
        <v>2825</v>
      </c>
      <c r="J31" s="5">
        <f t="shared" si="11"/>
        <v>197.75</v>
      </c>
      <c r="K31" s="5">
        <f t="shared" si="12"/>
        <v>56.5</v>
      </c>
      <c r="L31" s="5">
        <f t="shared" si="6"/>
        <v>28.25</v>
      </c>
      <c r="M31" s="5">
        <v>0</v>
      </c>
      <c r="N31" s="5">
        <f t="shared" si="7"/>
        <v>791</v>
      </c>
      <c r="O31" s="5">
        <f t="shared" si="8"/>
        <v>7910</v>
      </c>
    </row>
    <row r="32" s="1" customFormat="1" ht="21" customHeight="1" spans="1:15">
      <c r="A32" s="5">
        <v>28</v>
      </c>
      <c r="B32" s="5" t="s">
        <v>50</v>
      </c>
      <c r="C32" s="9">
        <v>32</v>
      </c>
      <c r="D32" s="5" t="s">
        <v>22</v>
      </c>
      <c r="E32" s="5">
        <v>12</v>
      </c>
      <c r="F32" s="5">
        <v>2825</v>
      </c>
      <c r="G32" s="5">
        <f t="shared" si="9"/>
        <v>565</v>
      </c>
      <c r="H32" s="5">
        <f t="shared" si="10"/>
        <v>226</v>
      </c>
      <c r="I32" s="5">
        <v>2825</v>
      </c>
      <c r="J32" s="5">
        <f t="shared" si="11"/>
        <v>197.75</v>
      </c>
      <c r="K32" s="5">
        <f t="shared" si="12"/>
        <v>56.5</v>
      </c>
      <c r="L32" s="5">
        <f t="shared" si="6"/>
        <v>28.25</v>
      </c>
      <c r="M32" s="5">
        <v>0</v>
      </c>
      <c r="N32" s="5">
        <f t="shared" si="7"/>
        <v>791</v>
      </c>
      <c r="O32" s="5">
        <f t="shared" si="8"/>
        <v>9492</v>
      </c>
    </row>
  </sheetData>
  <mergeCells count="13">
    <mergeCell ref="A1:O1"/>
    <mergeCell ref="G3:H3"/>
    <mergeCell ref="J3:K3"/>
    <mergeCell ref="L3:M3"/>
    <mergeCell ref="A3:A4"/>
    <mergeCell ref="B3:B4"/>
    <mergeCell ref="C3:C4"/>
    <mergeCell ref="D3:D4"/>
    <mergeCell ref="E3:E4"/>
    <mergeCell ref="F3:F4"/>
    <mergeCell ref="I3:I4"/>
    <mergeCell ref="N3:N4"/>
    <mergeCell ref="O3:O4"/>
  </mergeCells>
  <printOptions horizontalCentered="1"/>
  <pageMargins left="0.0777777777777778" right="0.0777777777777778" top="0.196527777777778" bottom="0.196527777777778" header="0.313888888888889" footer="0.313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庞博</cp:lastModifiedBy>
  <dcterms:created xsi:type="dcterms:W3CDTF">2006-09-16T00:00:00Z</dcterms:created>
  <dcterms:modified xsi:type="dcterms:W3CDTF">2016-12-30T05:14:22Z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2052-10.1.0.6146</vt:lpwstr>
  </property>
</Properties>
</file>